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vucilov\Downloads\New folder\"/>
    </mc:Choice>
  </mc:AlternateContent>
  <xr:revisionPtr revIDLastSave="0" documentId="8_{642DD3C9-EDAD-42AF-B12F-84C92CD57A72}" xr6:coauthVersionLast="47" xr6:coauthVersionMax="47" xr10:uidLastSave="{00000000-0000-0000-0000-000000000000}"/>
  <bookViews>
    <workbookView xWindow="28680" yWindow="-120" windowWidth="29040" windowHeight="15840" tabRatio="500" firstSheet="3" activeTab="6"/>
  </bookViews>
  <sheets>
    <sheet name="IZVRŠENJE PRORAČUNA I.OPĆI DIO" sheetId="1" r:id="rId1"/>
    <sheet name="IZVRŠENJE PRORAČUNA 2020." sheetId="2" r:id="rId2"/>
    <sheet name="IZVRŠENJE PRORAČUNA 2020 - II." sheetId="3" r:id="rId3"/>
    <sheet name="IZVRŠENJE.RAZV.PROG." sheetId="4" r:id="rId4"/>
    <sheet name="IZVRŠENJE FINAN.JAV.POTREBA" sheetId="5" r:id="rId5"/>
    <sheet name="2.IZMJ.SOCIJALNOG PROGRAMA" sheetId="6" state="hidden" r:id="rId6"/>
    <sheet name=" IZVRŠENJE POTREBA U KULTURI" sheetId="7" r:id="rId7"/>
    <sheet name="SOCIJALNI PROGRAM" sheetId="8" r:id="rId8"/>
    <sheet name="List1" sheetId="9" r:id="rId9"/>
  </sheets>
  <definedNames>
    <definedName name="_Hlk484596804" localSheetId="2">'IZVRŠENJE PRORAČUNA 2020 - II.'!#REF!</definedName>
    <definedName name="_xlnm.Print_Titles" localSheetId="2">'IZVRŠENJE PRORAČUNA 2020 - II.'!$7:$7</definedName>
    <definedName name="_xlnm.Print_Titles" localSheetId="1">'IZVRŠENJE PRORAČUNA 2020.'!$7:$7</definedName>
    <definedName name="_xlnm.Print_Area" localSheetId="2">'IZVRŠENJE PRORAČUNA 2020 - II.'!$A$1:$K$245</definedName>
    <definedName name="_xlnm.Print_Area" localSheetId="1">'IZVRŠENJE PRORAČUNA 2020.'!$A$1:$L$161</definedName>
    <definedName name="_xlnm.Print_Area" localSheetId="3">'IZVRŠENJE.RAZV.PROG.'!$A$1:$I$43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5" i="2" l="1"/>
  <c r="K9" i="2"/>
  <c r="K10" i="2"/>
  <c r="I10" i="2"/>
  <c r="H10" i="2"/>
  <c r="K67" i="2"/>
  <c r="K69" i="2"/>
  <c r="K68" i="2"/>
  <c r="H67" i="2"/>
  <c r="J68" i="2"/>
  <c r="I30" i="4"/>
  <c r="I29" i="4"/>
  <c r="I28" i="4"/>
  <c r="I27" i="4"/>
  <c r="I26" i="4"/>
  <c r="I25" i="4"/>
  <c r="I23" i="4"/>
  <c r="I22" i="4"/>
  <c r="I21" i="4"/>
  <c r="I20" i="4"/>
  <c r="I19" i="4"/>
  <c r="I18" i="4"/>
  <c r="J52" i="3"/>
  <c r="J51" i="3"/>
  <c r="J48" i="3"/>
  <c r="K15" i="2"/>
  <c r="K14" i="2"/>
  <c r="J15" i="2"/>
  <c r="J14" i="2"/>
  <c r="J226" i="3"/>
  <c r="J225" i="3"/>
  <c r="J224" i="3"/>
  <c r="J223" i="3"/>
  <c r="J202" i="3"/>
  <c r="J201" i="3"/>
  <c r="J200" i="3"/>
  <c r="J151" i="3"/>
  <c r="J145" i="3"/>
  <c r="J144" i="3"/>
  <c r="J143" i="3"/>
  <c r="J142" i="3"/>
  <c r="J141" i="3"/>
  <c r="J140" i="3"/>
  <c r="J139" i="3"/>
  <c r="J138" i="3"/>
  <c r="J136" i="3"/>
  <c r="K151" i="2"/>
  <c r="K150" i="2"/>
  <c r="K149" i="2"/>
  <c r="K148" i="2"/>
  <c r="K147" i="2"/>
  <c r="K146" i="2"/>
  <c r="K145" i="2"/>
  <c r="J58" i="3"/>
  <c r="K144" i="2"/>
  <c r="K142" i="2"/>
  <c r="K141" i="2"/>
  <c r="K140" i="2"/>
  <c r="K137" i="2"/>
  <c r="K136" i="2"/>
  <c r="K134" i="2"/>
  <c r="J50" i="3"/>
  <c r="J49" i="3"/>
  <c r="K130" i="2"/>
  <c r="J92" i="3"/>
  <c r="J91" i="3"/>
  <c r="J90" i="3"/>
  <c r="K128" i="2"/>
  <c r="K126" i="2"/>
  <c r="K125" i="2"/>
  <c r="K122" i="2"/>
  <c r="K121" i="2"/>
  <c r="K118" i="2"/>
  <c r="K116" i="2"/>
  <c r="K115" i="2"/>
  <c r="K117" i="2"/>
  <c r="K114" i="2"/>
  <c r="J102" i="3"/>
  <c r="J101" i="3"/>
  <c r="J100" i="3"/>
  <c r="J99" i="3"/>
  <c r="J98" i="3"/>
  <c r="K111" i="2"/>
  <c r="J74" i="3"/>
  <c r="K110" i="2"/>
  <c r="J73" i="3"/>
  <c r="K109" i="2"/>
  <c r="J72" i="3"/>
  <c r="K107" i="2"/>
  <c r="K106" i="2"/>
  <c r="K103" i="2"/>
  <c r="J44" i="3"/>
  <c r="J43" i="3"/>
  <c r="K101" i="2"/>
  <c r="K100" i="2"/>
  <c r="J41" i="3"/>
  <c r="K98" i="2"/>
  <c r="K97" i="2"/>
  <c r="K96" i="2"/>
  <c r="K95" i="2"/>
  <c r="J36" i="3"/>
  <c r="K94" i="2"/>
  <c r="K93" i="2"/>
  <c r="J116" i="3"/>
  <c r="J115" i="3"/>
  <c r="J114" i="3"/>
  <c r="J113" i="3"/>
  <c r="J112" i="3"/>
  <c r="K92" i="2"/>
  <c r="K91" i="2"/>
  <c r="J34" i="3"/>
  <c r="K90" i="2"/>
  <c r="K89" i="2"/>
  <c r="K87" i="2"/>
  <c r="J30" i="3"/>
  <c r="K86" i="2"/>
  <c r="K85" i="2"/>
  <c r="K83" i="2"/>
  <c r="J26" i="3"/>
  <c r="K82" i="2"/>
  <c r="K79" i="2"/>
  <c r="J20" i="3"/>
  <c r="K78" i="2"/>
  <c r="J19" i="3"/>
  <c r="J18" i="3"/>
  <c r="K76" i="2"/>
  <c r="K74" i="2"/>
  <c r="K73" i="2"/>
  <c r="K66" i="2"/>
  <c r="K65" i="2"/>
  <c r="K64" i="2"/>
  <c r="K63" i="2"/>
  <c r="K59" i="2"/>
  <c r="K56" i="2"/>
  <c r="K53" i="2"/>
  <c r="K50" i="2"/>
  <c r="K48" i="2"/>
  <c r="K49" i="2"/>
  <c r="K47" i="2"/>
  <c r="K46" i="2"/>
  <c r="K45" i="2"/>
  <c r="K43" i="2"/>
  <c r="K42" i="2"/>
  <c r="K41" i="2"/>
  <c r="K39" i="2"/>
  <c r="K38" i="2"/>
  <c r="K37" i="2"/>
  <c r="K36" i="2"/>
  <c r="K34" i="2"/>
  <c r="K33" i="2"/>
  <c r="K31" i="2"/>
  <c r="K30" i="2"/>
  <c r="K29" i="2"/>
  <c r="K28" i="2"/>
  <c r="K25" i="2"/>
  <c r="K24" i="2"/>
  <c r="K23" i="2"/>
  <c r="K22" i="2"/>
  <c r="K20" i="2"/>
  <c r="K19" i="2"/>
  <c r="K17" i="2"/>
  <c r="K13" i="2"/>
  <c r="K12" i="2"/>
  <c r="K11" i="2"/>
  <c r="H15" i="3"/>
  <c r="H14" i="3"/>
  <c r="H17" i="3"/>
  <c r="H16" i="3"/>
  <c r="H19" i="3"/>
  <c r="H18" i="3"/>
  <c r="I18" i="3"/>
  <c r="H20" i="3"/>
  <c r="I20" i="3"/>
  <c r="H25" i="3"/>
  <c r="H26" i="3"/>
  <c r="H28" i="3"/>
  <c r="H30" i="3"/>
  <c r="H32" i="3"/>
  <c r="H34" i="3"/>
  <c r="H35" i="3"/>
  <c r="H36" i="3"/>
  <c r="H37" i="3"/>
  <c r="H39" i="3"/>
  <c r="H38" i="3"/>
  <c r="H41" i="3"/>
  <c r="H42" i="3"/>
  <c r="I42" i="3"/>
  <c r="H43" i="3"/>
  <c r="H44" i="3"/>
  <c r="H45" i="3"/>
  <c r="H50" i="3"/>
  <c r="H49" i="3"/>
  <c r="H51" i="3"/>
  <c r="H57" i="3"/>
  <c r="H58" i="3"/>
  <c r="H60" i="3"/>
  <c r="H59" i="3"/>
  <c r="H54" i="3"/>
  <c r="H70" i="3"/>
  <c r="H69" i="3"/>
  <c r="H72" i="3"/>
  <c r="H73" i="3"/>
  <c r="H74" i="3"/>
  <c r="H64" i="3"/>
  <c r="H63" i="3"/>
  <c r="H62" i="3"/>
  <c r="H61" i="3"/>
  <c r="H116" i="3"/>
  <c r="H115" i="3"/>
  <c r="H114" i="3"/>
  <c r="I114" i="3"/>
  <c r="H110" i="3"/>
  <c r="H109" i="3"/>
  <c r="H167" i="3"/>
  <c r="H166" i="3"/>
  <c r="H165" i="3"/>
  <c r="H164" i="3"/>
  <c r="H163" i="3"/>
  <c r="H157" i="3"/>
  <c r="H161" i="3"/>
  <c r="H160" i="3"/>
  <c r="H159" i="3"/>
  <c r="H158" i="3"/>
  <c r="H176" i="3"/>
  <c r="H175" i="3"/>
  <c r="H174" i="3"/>
  <c r="H172" i="3"/>
  <c r="H171" i="3"/>
  <c r="H180" i="3"/>
  <c r="H179" i="3"/>
  <c r="H178" i="3"/>
  <c r="H177" i="3"/>
  <c r="H185" i="3"/>
  <c r="H184" i="3"/>
  <c r="H183" i="3"/>
  <c r="H182" i="3"/>
  <c r="H204" i="3"/>
  <c r="H203" i="3"/>
  <c r="H199" i="3"/>
  <c r="H198" i="3"/>
  <c r="H201" i="3"/>
  <c r="H200" i="3"/>
  <c r="H191" i="3"/>
  <c r="H190" i="3"/>
  <c r="H189" i="3"/>
  <c r="H188" i="3"/>
  <c r="H196" i="3"/>
  <c r="H209" i="3"/>
  <c r="H208" i="3"/>
  <c r="H207" i="3"/>
  <c r="H79" i="3"/>
  <c r="H78" i="3"/>
  <c r="H82" i="3"/>
  <c r="H81" i="3"/>
  <c r="H121" i="3"/>
  <c r="H120" i="3"/>
  <c r="H119" i="3"/>
  <c r="H125" i="3"/>
  <c r="I125" i="3"/>
  <c r="H130" i="3"/>
  <c r="H135" i="3"/>
  <c r="H134" i="3"/>
  <c r="H140" i="3"/>
  <c r="H139" i="3"/>
  <c r="H144" i="3"/>
  <c r="H143" i="3"/>
  <c r="H142" i="3"/>
  <c r="H149" i="3"/>
  <c r="H148" i="3"/>
  <c r="H147" i="3"/>
  <c r="H146" i="3"/>
  <c r="H155" i="3"/>
  <c r="H154" i="3"/>
  <c r="H153" i="3"/>
  <c r="H152" i="3"/>
  <c r="H214" i="3"/>
  <c r="I214" i="3"/>
  <c r="H218" i="3"/>
  <c r="I218" i="3"/>
  <c r="H217" i="3"/>
  <c r="H223" i="3"/>
  <c r="H225" i="3"/>
  <c r="H222" i="3"/>
  <c r="H221" i="3"/>
  <c r="H220" i="3"/>
  <c r="G15" i="3"/>
  <c r="G14" i="3"/>
  <c r="G17" i="3"/>
  <c r="G16" i="3"/>
  <c r="G19" i="3"/>
  <c r="G18" i="3"/>
  <c r="G20" i="3"/>
  <c r="G25" i="3"/>
  <c r="G24" i="3"/>
  <c r="G26" i="3"/>
  <c r="G28" i="3"/>
  <c r="G27" i="3"/>
  <c r="G30" i="3"/>
  <c r="G32" i="3"/>
  <c r="I32" i="3"/>
  <c r="G34" i="3"/>
  <c r="G35" i="3"/>
  <c r="G36" i="3"/>
  <c r="I36" i="3"/>
  <c r="G37" i="3"/>
  <c r="I37" i="3"/>
  <c r="G39" i="3"/>
  <c r="G38" i="3"/>
  <c r="G41" i="3"/>
  <c r="G42" i="3"/>
  <c r="G43" i="3"/>
  <c r="I43" i="3"/>
  <c r="G44" i="3"/>
  <c r="I44" i="3"/>
  <c r="G45" i="3"/>
  <c r="I45" i="3"/>
  <c r="G50" i="3"/>
  <c r="G49" i="3"/>
  <c r="G51" i="3"/>
  <c r="G48" i="3"/>
  <c r="G57" i="3"/>
  <c r="G58" i="3"/>
  <c r="I58" i="3"/>
  <c r="G60" i="3"/>
  <c r="G59" i="3"/>
  <c r="G54" i="3"/>
  <c r="G70" i="3"/>
  <c r="G69" i="3"/>
  <c r="G72" i="3"/>
  <c r="I72" i="3"/>
  <c r="G73" i="3"/>
  <c r="G74" i="3"/>
  <c r="G64" i="3"/>
  <c r="G63" i="3"/>
  <c r="G92" i="3"/>
  <c r="G91" i="3"/>
  <c r="G88" i="3"/>
  <c r="G87" i="3"/>
  <c r="G97" i="3"/>
  <c r="G96" i="3"/>
  <c r="G95" i="3"/>
  <c r="G94" i="3"/>
  <c r="G93" i="3"/>
  <c r="G102" i="3"/>
  <c r="G105" i="3"/>
  <c r="G104" i="3"/>
  <c r="G116" i="3"/>
  <c r="G110" i="3"/>
  <c r="I110" i="3"/>
  <c r="G109" i="3"/>
  <c r="G108" i="3"/>
  <c r="G166" i="3"/>
  <c r="G165" i="3"/>
  <c r="G161" i="3"/>
  <c r="G160" i="3"/>
  <c r="G159" i="3"/>
  <c r="G158" i="3"/>
  <c r="G176" i="3"/>
  <c r="G175" i="3"/>
  <c r="G174" i="3"/>
  <c r="G172" i="3"/>
  <c r="G180" i="3"/>
  <c r="G179" i="3"/>
  <c r="G185" i="3"/>
  <c r="G184" i="3"/>
  <c r="G183" i="3"/>
  <c r="G205" i="3"/>
  <c r="G204" i="3"/>
  <c r="G201" i="3"/>
  <c r="G200" i="3"/>
  <c r="G191" i="3"/>
  <c r="G190" i="3"/>
  <c r="G196" i="3"/>
  <c r="G195" i="3"/>
  <c r="G209" i="3"/>
  <c r="G208" i="3"/>
  <c r="G79" i="3"/>
  <c r="G78" i="3"/>
  <c r="G82" i="3"/>
  <c r="G81" i="3"/>
  <c r="G121" i="3"/>
  <c r="G120" i="3"/>
  <c r="I120" i="3"/>
  <c r="G125" i="3"/>
  <c r="G124" i="3"/>
  <c r="G123" i="3"/>
  <c r="G130" i="3"/>
  <c r="G135" i="3"/>
  <c r="I135" i="3"/>
  <c r="G140" i="3"/>
  <c r="G144" i="3"/>
  <c r="G143" i="3"/>
  <c r="G149" i="3"/>
  <c r="G148" i="3"/>
  <c r="G155" i="3"/>
  <c r="G154" i="3"/>
  <c r="G153" i="3"/>
  <c r="G152" i="3"/>
  <c r="G214" i="3"/>
  <c r="G218" i="3"/>
  <c r="G217" i="3"/>
  <c r="G223" i="3"/>
  <c r="G225" i="3"/>
  <c r="I226" i="3"/>
  <c r="I224" i="3"/>
  <c r="I219" i="3"/>
  <c r="I216" i="3"/>
  <c r="H215" i="3"/>
  <c r="I215" i="3"/>
  <c r="G215" i="3"/>
  <c r="I210" i="3"/>
  <c r="I202" i="3"/>
  <c r="I197" i="3"/>
  <c r="I192" i="3"/>
  <c r="I186" i="3"/>
  <c r="I181" i="3"/>
  <c r="I173" i="3"/>
  <c r="I151" i="3"/>
  <c r="I150" i="3"/>
  <c r="I145" i="3"/>
  <c r="I144" i="3"/>
  <c r="I141" i="3"/>
  <c r="I136" i="3"/>
  <c r="I132" i="3"/>
  <c r="I131" i="3"/>
  <c r="I126" i="3"/>
  <c r="I122" i="3"/>
  <c r="I111" i="3"/>
  <c r="H105" i="3"/>
  <c r="I105" i="3"/>
  <c r="H102" i="3"/>
  <c r="I102" i="3"/>
  <c r="H92" i="3"/>
  <c r="I92" i="3"/>
  <c r="H88" i="3"/>
  <c r="H87" i="3"/>
  <c r="I83" i="3"/>
  <c r="I82" i="3"/>
  <c r="I80" i="3"/>
  <c r="I65" i="3"/>
  <c r="I55" i="3"/>
  <c r="I33" i="3"/>
  <c r="I29" i="3"/>
  <c r="J32" i="3"/>
  <c r="J35" i="3"/>
  <c r="J37" i="3"/>
  <c r="J33" i="3"/>
  <c r="J28" i="3"/>
  <c r="J29" i="3"/>
  <c r="J25" i="3"/>
  <c r="J39" i="3"/>
  <c r="J38" i="3"/>
  <c r="J42" i="3"/>
  <c r="J45" i="3"/>
  <c r="J122" i="3"/>
  <c r="J121" i="3"/>
  <c r="J120" i="3"/>
  <c r="J119" i="3"/>
  <c r="J126" i="3"/>
  <c r="J125" i="3"/>
  <c r="J124" i="3"/>
  <c r="J123" i="3"/>
  <c r="J131" i="3"/>
  <c r="J132" i="3"/>
  <c r="J135" i="3"/>
  <c r="J134" i="3"/>
  <c r="J133" i="3"/>
  <c r="J150" i="3"/>
  <c r="J156" i="3"/>
  <c r="J155" i="3"/>
  <c r="J154" i="3"/>
  <c r="J153" i="3"/>
  <c r="J152" i="3"/>
  <c r="J105" i="3"/>
  <c r="J104" i="3"/>
  <c r="J103" i="3"/>
  <c r="J15" i="3"/>
  <c r="J14" i="3"/>
  <c r="J17" i="3"/>
  <c r="J16" i="3"/>
  <c r="J55" i="3"/>
  <c r="J54" i="3"/>
  <c r="J57" i="3"/>
  <c r="J60" i="3"/>
  <c r="J59" i="3"/>
  <c r="J65" i="3"/>
  <c r="J64" i="3"/>
  <c r="J63" i="3"/>
  <c r="J62" i="3"/>
  <c r="J61" i="3"/>
  <c r="J70" i="3"/>
  <c r="J69" i="3"/>
  <c r="J80" i="3"/>
  <c r="J79" i="3"/>
  <c r="J78" i="3"/>
  <c r="J83" i="3"/>
  <c r="J82" i="3"/>
  <c r="J81" i="3"/>
  <c r="J111" i="3"/>
  <c r="J110" i="3"/>
  <c r="J109" i="3"/>
  <c r="J108" i="3"/>
  <c r="J107" i="3"/>
  <c r="J162" i="3"/>
  <c r="J161" i="3"/>
  <c r="J160" i="3"/>
  <c r="J159" i="3"/>
  <c r="J158" i="3"/>
  <c r="J167" i="3"/>
  <c r="J166" i="3"/>
  <c r="J165" i="3"/>
  <c r="J164" i="3"/>
  <c r="J163" i="3"/>
  <c r="J157" i="3"/>
  <c r="J173" i="3"/>
  <c r="J172" i="3"/>
  <c r="J171" i="3"/>
  <c r="J170" i="3"/>
  <c r="J169" i="3"/>
  <c r="J176" i="3"/>
  <c r="J175" i="3"/>
  <c r="J174" i="3"/>
  <c r="J181" i="3"/>
  <c r="J180" i="3"/>
  <c r="J179" i="3"/>
  <c r="J178" i="3"/>
  <c r="J177" i="3"/>
  <c r="J186" i="3"/>
  <c r="J185" i="3"/>
  <c r="J184" i="3"/>
  <c r="J183" i="3"/>
  <c r="J182" i="3"/>
  <c r="J192" i="3"/>
  <c r="J191" i="3"/>
  <c r="J190" i="3"/>
  <c r="J189" i="3"/>
  <c r="J188" i="3"/>
  <c r="J197" i="3"/>
  <c r="J196" i="3"/>
  <c r="J195" i="3"/>
  <c r="J194" i="3"/>
  <c r="J193" i="3"/>
  <c r="J210" i="3"/>
  <c r="J209" i="3"/>
  <c r="J208" i="3"/>
  <c r="J207" i="3"/>
  <c r="J206" i="3"/>
  <c r="J216" i="3"/>
  <c r="J214" i="3"/>
  <c r="J219" i="3"/>
  <c r="J218" i="3"/>
  <c r="J217" i="3"/>
  <c r="H97" i="3"/>
  <c r="H96" i="3"/>
  <c r="H95" i="3"/>
  <c r="H94" i="3"/>
  <c r="H93" i="3"/>
  <c r="J89" i="3"/>
  <c r="J88" i="3"/>
  <c r="J87" i="3"/>
  <c r="J147" i="2"/>
  <c r="J144" i="2"/>
  <c r="J142" i="2"/>
  <c r="J141" i="2"/>
  <c r="J137" i="2"/>
  <c r="J136" i="2"/>
  <c r="J134" i="2"/>
  <c r="J130" i="2"/>
  <c r="J128" i="2"/>
  <c r="J126" i="2"/>
  <c r="J125" i="2"/>
  <c r="J122" i="2"/>
  <c r="J121" i="2"/>
  <c r="J117" i="2"/>
  <c r="J114" i="2"/>
  <c r="J111" i="2"/>
  <c r="J110" i="2"/>
  <c r="J109" i="2"/>
  <c r="J107" i="2"/>
  <c r="J103" i="2"/>
  <c r="J102" i="2"/>
  <c r="J101" i="2"/>
  <c r="J100" i="2"/>
  <c r="J98" i="2"/>
  <c r="J96" i="2"/>
  <c r="J95" i="2"/>
  <c r="J94" i="2"/>
  <c r="J92" i="2"/>
  <c r="J91" i="2"/>
  <c r="J90" i="2"/>
  <c r="J89" i="2"/>
  <c r="J87" i="2"/>
  <c r="J85" i="2"/>
  <c r="J83" i="2"/>
  <c r="J82" i="2"/>
  <c r="J79" i="2"/>
  <c r="J78" i="2"/>
  <c r="J74" i="2"/>
  <c r="J66" i="2"/>
  <c r="J59" i="2"/>
  <c r="J50" i="2"/>
  <c r="J49" i="2"/>
  <c r="J47" i="2"/>
  <c r="J46" i="2"/>
  <c r="J45" i="2"/>
  <c r="J43" i="2"/>
  <c r="J42" i="2"/>
  <c r="J39" i="2"/>
  <c r="J38" i="2"/>
  <c r="J37" i="2"/>
  <c r="J36" i="2"/>
  <c r="J34" i="2"/>
  <c r="J25" i="2"/>
  <c r="J23" i="2"/>
  <c r="J22" i="2"/>
  <c r="J20" i="2"/>
  <c r="J17" i="2"/>
  <c r="J13" i="2"/>
  <c r="J11" i="2"/>
  <c r="I139" i="2"/>
  <c r="I143" i="2"/>
  <c r="I146" i="2"/>
  <c r="K139" i="2"/>
  <c r="H139" i="2"/>
  <c r="H143" i="2"/>
  <c r="H138" i="2"/>
  <c r="H146" i="2"/>
  <c r="H133" i="2"/>
  <c r="H135" i="2"/>
  <c r="J135" i="2"/>
  <c r="I133" i="2"/>
  <c r="I135" i="2"/>
  <c r="I132" i="2"/>
  <c r="K135" i="2"/>
  <c r="K132" i="2"/>
  <c r="H73" i="2"/>
  <c r="H75" i="2"/>
  <c r="H77" i="2"/>
  <c r="H72" i="2"/>
  <c r="H81" i="2"/>
  <c r="H84" i="2"/>
  <c r="H88" i="2"/>
  <c r="H97" i="2"/>
  <c r="H99" i="2"/>
  <c r="H106" i="2"/>
  <c r="H108" i="2"/>
  <c r="H105" i="2"/>
  <c r="H113" i="2"/>
  <c r="H112" i="2"/>
  <c r="H116" i="2"/>
  <c r="H115" i="2"/>
  <c r="H120" i="2"/>
  <c r="H124" i="2"/>
  <c r="H123" i="2"/>
  <c r="H127" i="2"/>
  <c r="H129" i="2"/>
  <c r="H150" i="2"/>
  <c r="H149" i="2"/>
  <c r="H148" i="2"/>
  <c r="I29" i="1"/>
  <c r="I31" i="1"/>
  <c r="I73" i="2"/>
  <c r="I75" i="2"/>
  <c r="I77" i="2"/>
  <c r="J77" i="2"/>
  <c r="I81" i="2"/>
  <c r="J81" i="2"/>
  <c r="I84" i="2"/>
  <c r="I88" i="2"/>
  <c r="I97" i="2"/>
  <c r="I99" i="2"/>
  <c r="I106" i="2"/>
  <c r="J106" i="2"/>
  <c r="I108" i="2"/>
  <c r="I113" i="2"/>
  <c r="I112" i="2"/>
  <c r="J113" i="2"/>
  <c r="I116" i="2"/>
  <c r="I115" i="2"/>
  <c r="I120" i="2"/>
  <c r="I119" i="2"/>
  <c r="J119" i="2"/>
  <c r="I124" i="2"/>
  <c r="I123" i="2"/>
  <c r="I127" i="2"/>
  <c r="J127" i="2"/>
  <c r="I129" i="2"/>
  <c r="J129" i="2"/>
  <c r="I150" i="2"/>
  <c r="I149" i="2"/>
  <c r="I148" i="2"/>
  <c r="J31" i="1"/>
  <c r="K75" i="2"/>
  <c r="K81" i="2"/>
  <c r="K127" i="2"/>
  <c r="K129" i="2"/>
  <c r="I16" i="2"/>
  <c r="I18" i="2"/>
  <c r="I21" i="2"/>
  <c r="J21" i="2"/>
  <c r="I24" i="2"/>
  <c r="I27" i="2"/>
  <c r="I30" i="2"/>
  <c r="I33" i="2"/>
  <c r="I35" i="2"/>
  <c r="I32" i="2"/>
  <c r="I41" i="2"/>
  <c r="I44" i="2"/>
  <c r="I48" i="2"/>
  <c r="I52" i="2"/>
  <c r="I51" i="2"/>
  <c r="I55" i="2"/>
  <c r="I54" i="2"/>
  <c r="I58" i="2"/>
  <c r="I57" i="2"/>
  <c r="I62" i="2"/>
  <c r="I61" i="2"/>
  <c r="I65" i="2"/>
  <c r="K16" i="2"/>
  <c r="K18" i="2"/>
  <c r="K21" i="2"/>
  <c r="K52" i="2"/>
  <c r="K51" i="2"/>
  <c r="K55" i="2"/>
  <c r="K54" i="2"/>
  <c r="K58" i="2"/>
  <c r="K57" i="2"/>
  <c r="K62" i="2"/>
  <c r="K61" i="2"/>
  <c r="K60" i="2"/>
  <c r="H16" i="2"/>
  <c r="H18" i="2"/>
  <c r="H21" i="2"/>
  <c r="H24" i="2"/>
  <c r="H27" i="2"/>
  <c r="H26" i="2"/>
  <c r="H30" i="2"/>
  <c r="H33" i="2"/>
  <c r="J33" i="2"/>
  <c r="H35" i="2"/>
  <c r="H32" i="2"/>
  <c r="H41" i="2"/>
  <c r="H44" i="2"/>
  <c r="H48" i="2"/>
  <c r="J48" i="2"/>
  <c r="H52" i="2"/>
  <c r="H51" i="2"/>
  <c r="H55" i="2"/>
  <c r="H54" i="2"/>
  <c r="H58" i="2"/>
  <c r="H57" i="2"/>
  <c r="H62" i="2"/>
  <c r="H61" i="2"/>
  <c r="H65" i="2"/>
  <c r="H64" i="2"/>
  <c r="G26" i="7"/>
  <c r="B20" i="6"/>
  <c r="C20" i="6"/>
  <c r="B21" i="6"/>
  <c r="B22" i="6"/>
  <c r="C22" i="6"/>
  <c r="B24" i="6"/>
  <c r="C24" i="6"/>
  <c r="B25" i="6"/>
  <c r="C25" i="6"/>
  <c r="B26" i="6"/>
  <c r="C26" i="6"/>
  <c r="B27" i="6"/>
  <c r="C27" i="6"/>
  <c r="I26" i="5"/>
  <c r="H18" i="4"/>
  <c r="G31" i="4"/>
  <c r="F31" i="4"/>
  <c r="I28" i="6"/>
  <c r="I32" i="6"/>
  <c r="J16" i="2"/>
  <c r="G115" i="3"/>
  <c r="G114" i="3"/>
  <c r="G113" i="3"/>
  <c r="G112" i="3"/>
  <c r="I116" i="3"/>
  <c r="H48" i="3"/>
  <c r="J149" i="3"/>
  <c r="J148" i="3"/>
  <c r="J147" i="3"/>
  <c r="J146" i="3"/>
  <c r="I201" i="3"/>
  <c r="G139" i="3"/>
  <c r="G138" i="3"/>
  <c r="I180" i="3"/>
  <c r="G171" i="3"/>
  <c r="I172" i="3"/>
  <c r="I81" i="3"/>
  <c r="H195" i="3"/>
  <c r="H194" i="3"/>
  <c r="H193" i="3"/>
  <c r="I196" i="3"/>
  <c r="I41" i="3"/>
  <c r="G170" i="3"/>
  <c r="G169" i="3"/>
  <c r="I225" i="3"/>
  <c r="H108" i="3"/>
  <c r="H107" i="3"/>
  <c r="I208" i="3"/>
  <c r="G207" i="3"/>
  <c r="I209" i="3"/>
  <c r="J133" i="2"/>
  <c r="H104" i="3"/>
  <c r="H103" i="3"/>
  <c r="K124" i="2"/>
  <c r="K123" i="2"/>
  <c r="K113" i="2"/>
  <c r="K112" i="2"/>
  <c r="H40" i="3"/>
  <c r="K84" i="2"/>
  <c r="H24" i="3"/>
  <c r="K77" i="2"/>
  <c r="K35" i="2"/>
  <c r="K133" i="2"/>
  <c r="H119" i="2"/>
  <c r="I73" i="3"/>
  <c r="K108" i="2"/>
  <c r="G40" i="3"/>
  <c r="I115" i="3"/>
  <c r="J24" i="3"/>
  <c r="I26" i="3"/>
  <c r="I74" i="3"/>
  <c r="G71" i="3"/>
  <c r="H71" i="3"/>
  <c r="H56" i="3"/>
  <c r="H27" i="3"/>
  <c r="I174" i="3"/>
  <c r="I51" i="3"/>
  <c r="I30" i="3"/>
  <c r="I52" i="3"/>
  <c r="I70" i="3"/>
  <c r="G206" i="3"/>
  <c r="I205" i="3"/>
  <c r="I176" i="3"/>
  <c r="I39" i="3"/>
  <c r="I35" i="3"/>
  <c r="I25" i="3"/>
  <c r="I49" i="3"/>
  <c r="I175" i="3"/>
  <c r="I64" i="2"/>
  <c r="J65" i="2"/>
  <c r="G103" i="3"/>
  <c r="I104" i="3"/>
  <c r="I50" i="3"/>
  <c r="J64" i="2"/>
  <c r="I60" i="2"/>
  <c r="H60" i="2"/>
  <c r="I20" i="1"/>
  <c r="I103" i="3"/>
  <c r="J24" i="2"/>
  <c r="G134" i="3"/>
  <c r="G101" i="3"/>
  <c r="G100" i="3"/>
  <c r="H129" i="3"/>
  <c r="H128" i="3"/>
  <c r="I121" i="3"/>
  <c r="I149" i="3"/>
  <c r="G133" i="3"/>
  <c r="J20" i="1"/>
  <c r="J60" i="2"/>
  <c r="J23" i="1"/>
  <c r="J34" i="1"/>
  <c r="I34" i="1"/>
  <c r="I23" i="1"/>
  <c r="H31" i="4"/>
  <c r="I31" i="4"/>
  <c r="J86" i="3"/>
  <c r="J85" i="3"/>
  <c r="J77" i="3"/>
  <c r="J76" i="3"/>
  <c r="J75" i="3"/>
  <c r="H77" i="3"/>
  <c r="H76" i="3"/>
  <c r="H75" i="3"/>
  <c r="I64" i="3"/>
  <c r="I54" i="3"/>
  <c r="I48" i="3"/>
  <c r="H124" i="3"/>
  <c r="J130" i="3"/>
  <c r="J129" i="3"/>
  <c r="J128" i="3"/>
  <c r="I130" i="3"/>
  <c r="H133" i="3"/>
  <c r="I134" i="3"/>
  <c r="I139" i="3"/>
  <c r="H138" i="3"/>
  <c r="I138" i="3"/>
  <c r="H137" i="3"/>
  <c r="I140" i="3"/>
  <c r="I171" i="3"/>
  <c r="H170" i="3"/>
  <c r="I185" i="3"/>
  <c r="I200" i="3"/>
  <c r="I207" i="3"/>
  <c r="H206" i="3"/>
  <c r="I206" i="3"/>
  <c r="H213" i="3"/>
  <c r="H212" i="3"/>
  <c r="H211" i="3"/>
  <c r="I223" i="3"/>
  <c r="J222" i="3"/>
  <c r="J221" i="3"/>
  <c r="J220" i="3"/>
  <c r="G222" i="3"/>
  <c r="I217" i="3"/>
  <c r="G213" i="3"/>
  <c r="G212" i="3"/>
  <c r="J213" i="3"/>
  <c r="J212" i="3"/>
  <c r="J215" i="3"/>
  <c r="G194" i="3"/>
  <c r="I195" i="3"/>
  <c r="I190" i="3"/>
  <c r="G189" i="3"/>
  <c r="I191" i="3"/>
  <c r="I183" i="3"/>
  <c r="G182" i="3"/>
  <c r="I182" i="3"/>
  <c r="I184" i="3"/>
  <c r="G178" i="3"/>
  <c r="I179" i="3"/>
  <c r="J168" i="3"/>
  <c r="I148" i="3"/>
  <c r="G147" i="3"/>
  <c r="I143" i="3"/>
  <c r="G142" i="3"/>
  <c r="I142" i="3"/>
  <c r="J137" i="3"/>
  <c r="G137" i="3"/>
  <c r="J127" i="3"/>
  <c r="G129" i="3"/>
  <c r="G128" i="3"/>
  <c r="I128" i="3"/>
  <c r="G127" i="3"/>
  <c r="J118" i="3"/>
  <c r="G119" i="3"/>
  <c r="I108" i="3"/>
  <c r="G107" i="3"/>
  <c r="I109" i="3"/>
  <c r="J106" i="3"/>
  <c r="I78" i="3"/>
  <c r="G77" i="3"/>
  <c r="I79" i="3"/>
  <c r="G62" i="3"/>
  <c r="I63" i="3"/>
  <c r="K120" i="2"/>
  <c r="K119" i="2"/>
  <c r="I60" i="3"/>
  <c r="J146" i="2"/>
  <c r="H53" i="3"/>
  <c r="H47" i="3"/>
  <c r="H46" i="3"/>
  <c r="I59" i="3"/>
  <c r="J56" i="3"/>
  <c r="J53" i="3"/>
  <c r="J47" i="3"/>
  <c r="J46" i="3"/>
  <c r="K143" i="2"/>
  <c r="J97" i="3"/>
  <c r="J96" i="3"/>
  <c r="J95" i="3"/>
  <c r="J94" i="3"/>
  <c r="J93" i="3"/>
  <c r="J84" i="3"/>
  <c r="G56" i="3"/>
  <c r="G53" i="3"/>
  <c r="I138" i="2"/>
  <c r="J138" i="2"/>
  <c r="I57" i="3"/>
  <c r="J143" i="2"/>
  <c r="K138" i="2"/>
  <c r="K131" i="2"/>
  <c r="J139" i="2"/>
  <c r="I167" i="3"/>
  <c r="G164" i="3"/>
  <c r="I165" i="3"/>
  <c r="I166" i="3"/>
  <c r="H132" i="2"/>
  <c r="H91" i="3"/>
  <c r="H90" i="3"/>
  <c r="H86" i="3"/>
  <c r="H85" i="3"/>
  <c r="I91" i="3"/>
  <c r="G90" i="3"/>
  <c r="J123" i="2"/>
  <c r="J124" i="2"/>
  <c r="G203" i="3"/>
  <c r="I204" i="3"/>
  <c r="J205" i="3"/>
  <c r="J204" i="3"/>
  <c r="J203" i="3"/>
  <c r="J199" i="3"/>
  <c r="J198" i="3"/>
  <c r="J187" i="3"/>
  <c r="J120" i="2"/>
  <c r="J115" i="2"/>
  <c r="J116" i="2"/>
  <c r="H101" i="3"/>
  <c r="H100" i="3"/>
  <c r="H99" i="3"/>
  <c r="H98" i="3"/>
  <c r="J112" i="2"/>
  <c r="G99" i="3"/>
  <c r="I71" i="3"/>
  <c r="J71" i="3"/>
  <c r="J68" i="3"/>
  <c r="J67" i="3"/>
  <c r="J66" i="3"/>
  <c r="J108" i="2"/>
  <c r="I105" i="2"/>
  <c r="J105" i="2"/>
  <c r="H68" i="3"/>
  <c r="H67" i="3"/>
  <c r="H66" i="3"/>
  <c r="K105" i="2"/>
  <c r="G68" i="3"/>
  <c r="I69" i="3"/>
  <c r="K99" i="2"/>
  <c r="J40" i="3"/>
  <c r="J99" i="2"/>
  <c r="I40" i="3"/>
  <c r="J97" i="2"/>
  <c r="I38" i="3"/>
  <c r="H31" i="3"/>
  <c r="H23" i="3"/>
  <c r="H22" i="3"/>
  <c r="H21" i="3"/>
  <c r="G31" i="3"/>
  <c r="G23" i="3"/>
  <c r="H113" i="3"/>
  <c r="J31" i="3"/>
  <c r="I34" i="3"/>
  <c r="I80" i="2"/>
  <c r="K88" i="2"/>
  <c r="J88" i="2"/>
  <c r="J27" i="3"/>
  <c r="H80" i="2"/>
  <c r="J84" i="2"/>
  <c r="I27" i="3"/>
  <c r="I28" i="3"/>
  <c r="I24" i="3"/>
  <c r="I72" i="2"/>
  <c r="I19" i="3"/>
  <c r="H13" i="3"/>
  <c r="H12" i="3"/>
  <c r="H11" i="3"/>
  <c r="K72" i="2"/>
  <c r="J72" i="2"/>
  <c r="J13" i="3"/>
  <c r="J12" i="3"/>
  <c r="J11" i="3"/>
  <c r="J73" i="2"/>
  <c r="G13" i="3"/>
  <c r="I14" i="3"/>
  <c r="I15" i="3"/>
  <c r="J58" i="2"/>
  <c r="J57" i="2"/>
  <c r="K44" i="2"/>
  <c r="K40" i="2"/>
  <c r="J44" i="2"/>
  <c r="I40" i="2"/>
  <c r="H40" i="2"/>
  <c r="J41" i="2"/>
  <c r="J32" i="2"/>
  <c r="J35" i="2"/>
  <c r="K32" i="2"/>
  <c r="I26" i="2"/>
  <c r="J26" i="2"/>
  <c r="K27" i="2"/>
  <c r="K26" i="2"/>
  <c r="J27" i="2"/>
  <c r="J18" i="2"/>
  <c r="I124" i="3"/>
  <c r="H123" i="3"/>
  <c r="H127" i="3"/>
  <c r="I133" i="3"/>
  <c r="I137" i="3"/>
  <c r="H169" i="3"/>
  <c r="I170" i="3"/>
  <c r="H187" i="3"/>
  <c r="J211" i="3"/>
  <c r="G221" i="3"/>
  <c r="I222" i="3"/>
  <c r="I213" i="3"/>
  <c r="I212" i="3"/>
  <c r="G193" i="3"/>
  <c r="I193" i="3"/>
  <c r="I194" i="3"/>
  <c r="G188" i="3"/>
  <c r="I188" i="3"/>
  <c r="I189" i="3"/>
  <c r="I178" i="3"/>
  <c r="G177" i="3"/>
  <c r="I147" i="3"/>
  <c r="G146" i="3"/>
  <c r="I146" i="3"/>
  <c r="J117" i="3"/>
  <c r="I129" i="3"/>
  <c r="I119" i="3"/>
  <c r="G118" i="3"/>
  <c r="G106" i="3"/>
  <c r="I107" i="3"/>
  <c r="G76" i="3"/>
  <c r="I77" i="3"/>
  <c r="I62" i="3"/>
  <c r="G61" i="3"/>
  <c r="I61" i="3"/>
  <c r="I56" i="3"/>
  <c r="I131" i="2"/>
  <c r="G47" i="3"/>
  <c r="I53" i="3"/>
  <c r="G163" i="3"/>
  <c r="I164" i="3"/>
  <c r="H131" i="2"/>
  <c r="J132" i="2"/>
  <c r="H84" i="3"/>
  <c r="G86" i="3"/>
  <c r="I90" i="3"/>
  <c r="I203" i="3"/>
  <c r="G199" i="3"/>
  <c r="I101" i="3"/>
  <c r="I100" i="3"/>
  <c r="G98" i="3"/>
  <c r="I99" i="3"/>
  <c r="I68" i="3"/>
  <c r="G67" i="3"/>
  <c r="K80" i="2"/>
  <c r="K71" i="2"/>
  <c r="K152" i="2"/>
  <c r="J23" i="3"/>
  <c r="J22" i="3"/>
  <c r="J21" i="3"/>
  <c r="J10" i="3"/>
  <c r="H10" i="3"/>
  <c r="I31" i="3"/>
  <c r="I113" i="3"/>
  <c r="H112" i="3"/>
  <c r="J80" i="2"/>
  <c r="I71" i="2"/>
  <c r="H71" i="2"/>
  <c r="G22" i="3"/>
  <c r="I23" i="3"/>
  <c r="I13" i="3"/>
  <c r="G12" i="3"/>
  <c r="J40" i="2"/>
  <c r="H69" i="2"/>
  <c r="I69" i="2"/>
  <c r="H118" i="3"/>
  <c r="H117" i="3"/>
  <c r="I123" i="3"/>
  <c r="I127" i="3"/>
  <c r="H168" i="3"/>
  <c r="I169" i="3"/>
  <c r="G220" i="3"/>
  <c r="I221" i="3"/>
  <c r="I177" i="3"/>
  <c r="G168" i="3"/>
  <c r="J227" i="3"/>
  <c r="I118" i="3"/>
  <c r="G117" i="3"/>
  <c r="I76" i="3"/>
  <c r="G75" i="3"/>
  <c r="I75" i="3"/>
  <c r="J131" i="2"/>
  <c r="I152" i="2"/>
  <c r="G46" i="3"/>
  <c r="I46" i="3"/>
  <c r="I47" i="3"/>
  <c r="G157" i="3"/>
  <c r="I157" i="3"/>
  <c r="I163" i="3"/>
  <c r="I86" i="3"/>
  <c r="G85" i="3"/>
  <c r="I85" i="3"/>
  <c r="I199" i="3"/>
  <c r="G198" i="3"/>
  <c r="I98" i="3"/>
  <c r="G66" i="3"/>
  <c r="I66" i="3"/>
  <c r="I67" i="3"/>
  <c r="H106" i="3"/>
  <c r="I112" i="3"/>
  <c r="J71" i="2"/>
  <c r="H152" i="2"/>
  <c r="J9" i="3"/>
  <c r="I22" i="3"/>
  <c r="G21" i="3"/>
  <c r="I21" i="3"/>
  <c r="G11" i="3"/>
  <c r="I12" i="3"/>
  <c r="J69" i="2"/>
  <c r="J8" i="2"/>
  <c r="I117" i="3"/>
  <c r="I168" i="3"/>
  <c r="I220" i="3"/>
  <c r="G211" i="3"/>
  <c r="I211" i="3"/>
  <c r="J152" i="2"/>
  <c r="G84" i="3"/>
  <c r="I84" i="3"/>
  <c r="G187" i="3"/>
  <c r="I187" i="3"/>
  <c r="I198" i="3"/>
  <c r="I106" i="3"/>
  <c r="H9" i="3"/>
  <c r="H227" i="3"/>
  <c r="G10" i="3"/>
  <c r="I11" i="3"/>
  <c r="G227" i="3"/>
  <c r="I227" i="3"/>
  <c r="G9" i="3"/>
  <c r="I9" i="3"/>
  <c r="I10" i="3"/>
</calcChain>
</file>

<file path=xl/sharedStrings.xml><?xml version="1.0" encoding="utf-8"?>
<sst xmlns="http://schemas.openxmlformats.org/spreadsheetml/2006/main" count="661" uniqueCount="366">
  <si>
    <t>REPUBLIKA HRVATSKA</t>
  </si>
  <si>
    <t>KRAPINSKO-ZAGORSKA ŽUPANIJA</t>
  </si>
  <si>
    <t>OPĆINA PETROVSKO</t>
  </si>
  <si>
    <t>Članak 1.</t>
  </si>
  <si>
    <t>I. OPĆI DIO</t>
  </si>
  <si>
    <t>A. RAČUN PRIHODA I RASHODA</t>
  </si>
  <si>
    <t>Konto</t>
  </si>
  <si>
    <t>Naziv</t>
  </si>
  <si>
    <t>Prihodi poslovanja</t>
  </si>
  <si>
    <t>Prihodi od prodaje nefinancijske imovine</t>
  </si>
  <si>
    <t>Rashodi poslovanja</t>
  </si>
  <si>
    <t>Rashodi za nabavu nefinancijske imovine</t>
  </si>
  <si>
    <t>Razlika - višak/manjak  ((6+7) - (3+4))</t>
  </si>
  <si>
    <t>B. RAČUN PRIMITAKA I IZDATAKA</t>
  </si>
  <si>
    <t>Izdaci za financijsku imovinu i otplate zajmova</t>
  </si>
  <si>
    <t>Neto financiranje (8-5)</t>
  </si>
  <si>
    <t>Ukupno prihodi i primici</t>
  </si>
  <si>
    <t>Ukupno rashodi i izdaci</t>
  </si>
  <si>
    <t>Višak/Manjak + Neto financiranje</t>
  </si>
  <si>
    <t>Razred</t>
  </si>
  <si>
    <t>Skupina</t>
  </si>
  <si>
    <t>Pod
skupina</t>
  </si>
  <si>
    <t>Odjeljak</t>
  </si>
  <si>
    <t>Osn.
Račun</t>
  </si>
  <si>
    <t>Naziv konta</t>
  </si>
  <si>
    <t>%
IZVRŠENJA</t>
  </si>
  <si>
    <t>OSTALO ZA
IZVRŠENJE</t>
  </si>
  <si>
    <t>Prihodi od poreza</t>
  </si>
  <si>
    <t>Porez i prirez na dohodak</t>
  </si>
  <si>
    <t>Porez i prirez na dohodak od nesamostalnog rada</t>
  </si>
  <si>
    <t>Porez i prirez na dohodak od samostalnih djelatnosti</t>
  </si>
  <si>
    <t>Porezi na dobit po godišnjoj prijavi</t>
  </si>
  <si>
    <t>Porez na imovinu</t>
  </si>
  <si>
    <t>Povremeni porezi na imovinu</t>
  </si>
  <si>
    <t>Porez na robu i usluge</t>
  </si>
  <si>
    <t>Porez na promet</t>
  </si>
  <si>
    <t>porezi na korištenje dobara ili izvođenje aktivnosti</t>
  </si>
  <si>
    <t>Ostali prihodi od poreza</t>
  </si>
  <si>
    <t>Ostali prihodi od poreza koji plaćaju pravne osobe</t>
  </si>
  <si>
    <t>Pomoći iz inozemstva (darovnice) i od subjekata
unutar općeg proračuna</t>
  </si>
  <si>
    <t>Pomoći iz proračuna</t>
  </si>
  <si>
    <t>Tekuće pomoći iz proračuna</t>
  </si>
  <si>
    <t>Kapitalne pomoći iz proračuna</t>
  </si>
  <si>
    <t>Pomoći od ostalih subjekata unutar općeg proračuna</t>
  </si>
  <si>
    <t>Prihodi od imovine</t>
  </si>
  <si>
    <t>Prihodi od financijske imovine</t>
  </si>
  <si>
    <t>Kamate na oročena sredstva i depozite po viđenju</t>
  </si>
  <si>
    <t>Prihodi od nefinancijske imovine</t>
  </si>
  <si>
    <t>Naknade za koncesije</t>
  </si>
  <si>
    <t>Prihodi od zakupa i iznajmljivanja imovine</t>
  </si>
  <si>
    <t>Naknade za korištenje nefinancijske imovine</t>
  </si>
  <si>
    <t>Ostali prihodi od nefinancijske imovine</t>
  </si>
  <si>
    <t>Upravne i administrativne pristojbe</t>
  </si>
  <si>
    <t>Županijske, gradske i općinske pristojbe i naknade</t>
  </si>
  <si>
    <t>Ostale upravne pristojbe i naknade</t>
  </si>
  <si>
    <t>Prihodi po posebnim propisima</t>
  </si>
  <si>
    <t>Prihodi vodnog gospodarstva</t>
  </si>
  <si>
    <t>Doprinosi za šume</t>
  </si>
  <si>
    <t>Ostali nespomenuti prihodi</t>
  </si>
  <si>
    <t>Komunalni doprinosi i naknade</t>
  </si>
  <si>
    <t>Komunalni doprinosi</t>
  </si>
  <si>
    <t>Tekuće donacije</t>
  </si>
  <si>
    <t>Prihodi iz proračuna</t>
  </si>
  <si>
    <t>Ostali prihodi</t>
  </si>
  <si>
    <t>Prihodi od prodaje neproizvedene dugotrajne imovine</t>
  </si>
  <si>
    <t>Prihodi od prodaje materijalne imovine-prirodnih bogatstva</t>
  </si>
  <si>
    <t>Zemljište</t>
  </si>
  <si>
    <t>Prihodi od prodaje građevinskih objekata</t>
  </si>
  <si>
    <t>Stambeni objekti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</si>
  <si>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</si>
  <si>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</si>
  <si>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</si>
  <si>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</si>
  <si>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</si>
  <si>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</si>
  <si>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</si>
  <si>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Doprinosi za obv.osiguranje u slučaju
nezaposlenosti</t>
  </si>
  <si>
    <t>Materijalni rashodi</t>
  </si>
  <si>
    <t>Službena putovanja</t>
  </si>
  <si>
    <t>Naknade za prijevoz, za rad na terenu
i odvojeni život</t>
  </si>
  <si>
    <t>Stručno usavršavanje zaposlenika</t>
  </si>
  <si>
    <t>Rashodi za materijal i energiju</t>
  </si>
  <si>
    <t>Uredski materijal i ostali materijalni rashodi</t>
  </si>
  <si>
    <t>Energija</t>
  </si>
  <si>
    <t>Sitni inventar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</si>
  <si>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</si>
  <si>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</si>
  <si>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</si>
  <si>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</si>
  <si>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</si>
  <si>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</si>
  <si>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</si>
  <si>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</si>
  <si>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</si>
  <si>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Naknada ostalih troškova</t>
  </si>
  <si>
    <t>Naknada ostalih troškova osobama izvan radnog odnosa</t>
  </si>
  <si>
    <t>Ostali nespomenuti rashodi poslovanja</t>
  </si>
  <si>
    <t>Premije osiguranja</t>
  </si>
  <si>
    <t>Reprezentacija</t>
  </si>
  <si>
    <t>Pristojbe i naknade</t>
  </si>
  <si>
    <t>Financijski rashodi</t>
  </si>
  <si>
    <t xml:space="preserve">Kamate za primljene kredite i zajmove </t>
  </si>
  <si>
    <t>Ostali financijski rashodi</t>
  </si>
  <si>
    <t>Bankarske usluge i usluge platnog prometa</t>
  </si>
  <si>
    <t>Zatezne kamate</t>
  </si>
  <si>
    <t>Ostali nespomenuti financijski rashodi</t>
  </si>
  <si>
    <t>Subvencije</t>
  </si>
  <si>
    <t>Subvencije trgovačkim društvima, poljoprivrednicima i
obrtnicima izvan javnog sektora</t>
  </si>
  <si>
    <t>Subvencije poljoprivrednicima i obrtnicima</t>
  </si>
  <si>
    <t>Pomoći dane u inozemstvo i unutar općeg proračuna</t>
  </si>
  <si>
    <t>Pomoći unutar općeg proračuna</t>
  </si>
  <si>
    <t>Tekuće pomoći unutar općeg proračuna</t>
  </si>
  <si>
    <t>Kapitalne pomoći unutar općeg proračuna</t>
  </si>
  <si>
    <t>Naknade građanima i kućanstvima na temelju
osiguranja i druge naknade</t>
  </si>
  <si>
    <t>Ostale naknade građanima i kućanstvima iz proračuna</t>
  </si>
  <si>
    <t>Naknade građanima i kućanstvima u novcu</t>
  </si>
  <si>
    <t>Pomoć obiteljima i kućanstvima</t>
  </si>
  <si>
    <t>Pomoć za novorođenčad</t>
  </si>
  <si>
    <t>Pomoć za kupnju knjiga</t>
  </si>
  <si>
    <t>Jednokratna pomoć-nezaposleni</t>
  </si>
  <si>
    <t>Stipendije i školarine</t>
  </si>
  <si>
    <t>Naknade građanima i kućanstvima u naravi</t>
  </si>
  <si>
    <t>Ostali rashodi</t>
  </si>
  <si>
    <t>Tekuće donacije u novcu</t>
  </si>
  <si>
    <t>Kapitalne donacije neprofitnim organizacijama</t>
  </si>
  <si>
    <t>Naknada štete uzrokovane prirodnim katastrofama</t>
  </si>
  <si>
    <t>Kapitalne pomoći</t>
  </si>
  <si>
    <t>Kapitalne pomoći trgovačkim društvima u javnom sektoru</t>
  </si>
  <si>
    <t>RASHODI ZA NABAVU NEFINANCIJSKE IMOVINE</t>
  </si>
  <si>
    <t>Rashodi za nabavu neproizvedene dugotrajne imovine</t>
  </si>
  <si>
    <t>Materijalna imovina</t>
  </si>
  <si>
    <t>Zemljište za parkiralište kod groblja</t>
  </si>
  <si>
    <t>Nematerijalna imovina</t>
  </si>
  <si>
    <t>Ulaganjeu tuđu imovinu tadi prava korištenja</t>
  </si>
  <si>
    <t>Školska sportska dvorana</t>
  </si>
  <si>
    <t>Dom u Štuparju</t>
  </si>
  <si>
    <t>Ostala nematerijalna imovina</t>
  </si>
  <si>
    <t>Katastar nerazvrstanih cesta</t>
  </si>
  <si>
    <t>Rashodi za nabavu proizvedene dugotrajne imovine</t>
  </si>
  <si>
    <t>Građevinski objekti</t>
  </si>
  <si>
    <t>Poslovni objekti</t>
  </si>
  <si>
    <t>Ceste, željeznice i ostali prometni objekti</t>
  </si>
  <si>
    <t>Asfaltiranje nerazvrstanih cesta</t>
  </si>
  <si>
    <t>Ostali građevinski objekti</t>
  </si>
  <si>
    <t>Postrojenja i oprema</t>
  </si>
  <si>
    <t>Uredska oprema i namještaj</t>
  </si>
  <si>
    <t>Uređaji, strojevi i oprema za ostale namjene</t>
  </si>
  <si>
    <t>Nematerijalna proizvedena imovina</t>
  </si>
  <si>
    <t>Ulaganja u računalne programe</t>
  </si>
  <si>
    <t>IZDACI ZA FINANCIJSKU IMOVINU I OTPLATE ZAJMOVA</t>
  </si>
  <si>
    <t>Izdaci za otplatu glavnice primljenih kredita i zajmova</t>
  </si>
  <si>
    <t>Otplata glavnice primljenih kredita i zajmova od kredit.
i ostalih financijskih institucija izvan javnog sektora</t>
  </si>
  <si>
    <t>SVEUKUPNO RASHODI I IZDACI (razredi 3 + 4 + 5 ):</t>
  </si>
  <si>
    <t xml:space="preserve">
</t>
  </si>
  <si>
    <t>Ekonomska klasifikacija</t>
  </si>
  <si>
    <t>OSTALO
ZA IZVRŠENJE</t>
  </si>
  <si>
    <t>RAZDJEL 01 - ZAKONODAVNA I IZVRŠNA TIJELA</t>
  </si>
  <si>
    <t>01 - ZAKONODAVNA I IZVRŠNA TIJELA</t>
  </si>
  <si>
    <t>PROGRAM 001 - REDOVNI IZDACI POSLOVANJA</t>
  </si>
  <si>
    <t>001A001 - PLAĆE I NAKNADE</t>
  </si>
  <si>
    <t>Doprinosi za obvezno zdravstveno osig.</t>
  </si>
  <si>
    <t>001A002 - MATERIJALNI RASHODI</t>
  </si>
  <si>
    <t>Usluge tekućeg i investicijskog održav.</t>
  </si>
  <si>
    <t>Naknada ostalih troškova-struč.osposob.</t>
  </si>
  <si>
    <t>Naknade za rad predstavničkih i izvršnih tijela, povjerenstva i slično</t>
  </si>
  <si>
    <t>001A003 - NABAVA NEFINANCIJSKE IMOVINE</t>
  </si>
  <si>
    <t>RASHODI ZA NABAVU NEFINANCIJSKE
IMOVINE</t>
  </si>
  <si>
    <t>Uređaji, strojevi i oprema za ostale
namjene</t>
  </si>
  <si>
    <t>001A004 DONACIJA POLITIČKIM STRANKAMA</t>
  </si>
  <si>
    <t>001A005 FINANCIJSKI RASHODI</t>
  </si>
  <si>
    <t>Kamate za primljene kredite i zajmove od kreditnih i ostalih financijskih institucija izvan javnog sektora</t>
  </si>
  <si>
    <t>Bankarske usluge i usluge plat. prometa</t>
  </si>
  <si>
    <t>PROGRAM 002     JAVNI RED I SIGURNOST</t>
  </si>
  <si>
    <t>002A001  DVD PETROVSKO</t>
  </si>
  <si>
    <t>Pomoći dane u inozemstvo i unutar
općeg proračuna</t>
  </si>
  <si>
    <t>PROGRAM 003 EKONOSMKI POSLOVI</t>
  </si>
  <si>
    <t>003A001 KAPITALNA POTPORA - POTICAJ U GOSPODARSTVU</t>
  </si>
  <si>
    <t>Pomoći dane u inozemstvo i unutar općeg
proračuna</t>
  </si>
  <si>
    <t>003A002 IZDACI ZA OTPLATU GLAVNICE PRIMLJENIH ZAJMOVA</t>
  </si>
  <si>
    <t>IZDACI ZA FINANCIJSKU IMOVINU I
OTPLATE ZAJMOVA</t>
  </si>
  <si>
    <t>Izdaci za otplatu glavnice primljenih
kredita i zajmova</t>
  </si>
  <si>
    <t>Otplata glavnice primljenih kredita i zajmova od kredit. i ostalih financijskih institucija izvan javnog sektora</t>
  </si>
  <si>
    <t>Otplata glavnice primljenih kredita od
tuzemnih kred.instit.izvan javnog sektora</t>
  </si>
  <si>
    <t>003A003 ELEMENTARNE NEPOGODE I SUBVENCIJE</t>
  </si>
  <si>
    <t>Subvencije poljoprivrednicima i
obrtnicima</t>
  </si>
  <si>
    <t>Naknada štete uzr.pirodnim katastrofama</t>
  </si>
  <si>
    <t>PROGRAM 004 ZAŠTITA OKOLIŠA</t>
  </si>
  <si>
    <t>004A001 UREĐENJE ZELENIH POVRŠINA I ODVOZ SMEĆA</t>
  </si>
  <si>
    <t>004A002 HIGIJENIČARSKA SLUŽBA</t>
  </si>
  <si>
    <t>PROGRAM 005   USLUGE UNAPREĐENJA STANOVANJA I ZAJEDNICE</t>
  </si>
  <si>
    <t>005A001 JAVNA RASJVETA</t>
  </si>
  <si>
    <t>Rashodi za nabavu proizvedene
dugotrajne imovine</t>
  </si>
  <si>
    <t>005A002 GROBLJE</t>
  </si>
  <si>
    <t>Usluge tekućeg i investic. održavanja</t>
  </si>
  <si>
    <t>005A003  VODOOPSKRBA</t>
  </si>
  <si>
    <t>005A004  KOMUNALNI REDAR</t>
  </si>
  <si>
    <t>005A005  PROSTORNI PLAN</t>
  </si>
  <si>
    <t>Rashodi za nabavu neproizvedene
dugotrajne imovine</t>
  </si>
  <si>
    <t>PROGRAM 006   SANACIJA NERAZVRSTANIH CESTA</t>
  </si>
  <si>
    <t xml:space="preserve">006A001  ODRŽAVANJE NERAZVRSTANIH CESTA </t>
  </si>
  <si>
    <t>Ceste, željeznice i ostali prom. objekti</t>
  </si>
  <si>
    <t xml:space="preserve">006A002 ASFALTIRANJE NERAZVRSTANIH CESTA </t>
  </si>
  <si>
    <t>PROGRAM 007 REKREACIJA, KULTURA I RELIGIJA</t>
  </si>
  <si>
    <t>007A001 REKREACIJA</t>
  </si>
  <si>
    <t>Ulaganja u tuđu imovinu radi prava korištenja</t>
  </si>
  <si>
    <t>007A002 KULTURA</t>
  </si>
  <si>
    <t>007A003 RELIGIJA</t>
  </si>
  <si>
    <t>PROGRAM 008   OBRAZOVANJE</t>
  </si>
  <si>
    <t>008A001  DONACIJA ZA BORAVAK DJECE U DJEČJIM VRTIĆIMA</t>
  </si>
  <si>
    <t>008A002  SREDSTVA ZA RAD MALE ŠKOLE</t>
  </si>
  <si>
    <t>008A003  OBRAZOVANJE DJECE, UČENIKA, STUDENATA I ODRASLIH</t>
  </si>
  <si>
    <t>Ostale naknade građanima i kućanstvima
iz proračuna</t>
  </si>
  <si>
    <t>Naknade građanima i kućanstvima
u naravi</t>
  </si>
  <si>
    <t>008A004  OBRAZOVANJE KADROVA UČENIKA I STUDENATA</t>
  </si>
  <si>
    <t>Naknade građanima i kućanstvima
u novcu</t>
  </si>
  <si>
    <t>PROGRAM 009  SOCIJALNA ZAŠTITA</t>
  </si>
  <si>
    <t>009A001  SOCIJALNE POMOĆI I ZAŠTITA</t>
  </si>
  <si>
    <t>009A002  DONACIJE UDRUGAMA</t>
  </si>
  <si>
    <t>Kapitalne donacije</t>
  </si>
  <si>
    <t>PRIJELAZNE I ZAKLJUČNE ODREDBE:</t>
  </si>
  <si>
    <t>OPĆINSKO VIJEĆE</t>
  </si>
  <si>
    <t>IZVRŠENJE RAZVOJNOG PROGRAMA</t>
  </si>
  <si>
    <t xml:space="preserve"> </t>
  </si>
  <si>
    <t xml:space="preserve">            </t>
  </si>
  <si>
    <t>KAPITALNA ULAGANJA:</t>
  </si>
  <si>
    <t>Red.br.</t>
  </si>
  <si>
    <t>PLAN</t>
  </si>
  <si>
    <t>IZVRŠENJE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</si>
  <si>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</si>
  <si>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</si>
  <si>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</si>
  <si>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</si>
  <si>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</si>
  <si>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</si>
  <si>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</si>
  <si>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</si>
  <si>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</si>
  <si>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U K U P N O :</t>
  </si>
  <si>
    <t>II.</t>
  </si>
  <si>
    <t>KLASA:</t>
  </si>
  <si>
    <t>URBROJ:</t>
  </si>
  <si>
    <t>OPĆINSKOG VIJEĆA</t>
  </si>
  <si>
    <t xml:space="preserve">Petrovsko, </t>
  </si>
  <si>
    <t xml:space="preserve">          OPĆINSKO VIJEĆE</t>
  </si>
  <si>
    <t>Članak 2.</t>
  </si>
  <si>
    <t xml:space="preserve">        Sredstvima iz čl. 1. ovog Programa sufinancirane su sportske aktivnosti od interesa za Općinu Petrovsko i širu zajednicu, i to kako slijedi:</t>
  </si>
  <si>
    <t>Tekuća donacija - Planinarsko društvo Brezovica…..……………………………</t>
  </si>
  <si>
    <t>Tekuća donacija - Lovačko društvo ………………………………………………………………</t>
  </si>
  <si>
    <t>Tekuća donacija – Udruga građana Gredenec …………………………………………3500……………………</t>
  </si>
  <si>
    <t>Tekuća donacija udrugama "Gmajna" Štuparje ………………………………………………..</t>
  </si>
  <si>
    <t>Tekuća donacija udrugama "Petrovska pištola" ………………………………………………..</t>
  </si>
  <si>
    <t>Tekuća donacija udrugama - Svedruža ………………………………………………………….</t>
  </si>
  <si>
    <t>Tekuća donacija udrugama - Stara Ves …………………………………………………………</t>
  </si>
  <si>
    <t>Tekuća donacija udrugama - Preseka zapad …………………………………………………..</t>
  </si>
  <si>
    <t xml:space="preserve">                                                            U K U P N O :</t>
  </si>
  <si>
    <t>Članak 3.</t>
  </si>
  <si>
    <t>PREDSJEDNIK</t>
  </si>
  <si>
    <t>URBROJ.</t>
  </si>
  <si>
    <t>Ur. broj:</t>
  </si>
  <si>
    <t>Petrovsko,</t>
  </si>
  <si>
    <t xml:space="preserve">             Temeljem članka 20. i 22. stavka 1. i 2.. Zakona o socijalnoj skrbi ( "Narodne novine" broj 33/12. ), i članka 15. Statuta Općine Petrovsko ("Službeni glasnik Krapinsko-zagorske županije" broj 10/13.), Općinsko vijeće Općine Petrovsko na --.sjednici održanoj ----. 2017. godine , donijelo je </t>
  </si>
  <si>
    <t>I.</t>
  </si>
  <si>
    <t xml:space="preserve">     U Socijalnom Programu Općine Petrovsko za 2016. godinu ( Službeni glasnik Krapinsko - zagorske županije broj      30/12.), u točci II. ukupan iznos od.000,00 kuna mijenja se na iznos od 00,00 kuna.</t>
  </si>
  <si>
    <t>Oblici socijalne pomoći:</t>
  </si>
  <si>
    <t>III.</t>
  </si>
  <si>
    <t xml:space="preserve">         Ova 1. izmjena Socijalnog programa čini sastavni dio 2. izmjene Proračuna Općine Petrovsko za 2016. godinu, a stupa na snagu osmog dana od dana objave u "Službenom glasniku Krapinsko-zagorske županije".</t>
  </si>
  <si>
    <t>Rudolf Semenić</t>
  </si>
  <si>
    <t xml:space="preserve">            Sredstvima iz čl. 1. ovog Programa sufinancirane su kulturne djelatnosti od interesa za Općinu Petrovsko i širu zajednicu, i to kakao slijedi:</t>
  </si>
  <si>
    <t xml:space="preserve">1. </t>
  </si>
  <si>
    <t>Udruga "KAJ"  Petrovsko ………………………………………….7.500,00</t>
  </si>
  <si>
    <t>Općinska limena glazba "Špoljari" …………………………………….</t>
  </si>
  <si>
    <t>Društvo za kajkavsko stvaralaštvo……………                           2000</t>
  </si>
  <si>
    <t xml:space="preserve">                                                                                                        Rudolf Semenić</t>
  </si>
  <si>
    <t xml:space="preserve">Tekuće pomoći -program "Pomoć u kući" </t>
  </si>
  <si>
    <t>Pomoć soc. Ugroženim - za ogrjev</t>
  </si>
  <si>
    <t>Sufinanciranje cijene prijevoza školske djece</t>
  </si>
  <si>
    <t>10.</t>
  </si>
  <si>
    <t>Donacije za boravak djece u dječ.vrtićima</t>
  </si>
  <si>
    <t>PREDSJEDNIK
OPĆINSKOG VIJEĆA</t>
  </si>
  <si>
    <t>Izvor</t>
  </si>
  <si>
    <t>43 11 52</t>
  </si>
  <si>
    <t>54 52</t>
  </si>
  <si>
    <t>11 42 43</t>
  </si>
  <si>
    <t>43 11</t>
  </si>
  <si>
    <t>Izložba HDLU Tomislav Hršak</t>
  </si>
  <si>
    <t>PREDSJEDNIK OPĆINSKOG VIJEĆA</t>
  </si>
  <si>
    <t>GODIŠNJI IZVJEŠTAJ O IZVRŠENJU PRORAČUNA OPĆINE PETROVSKO</t>
  </si>
  <si>
    <t>Prihodi od upravnih i administrativnih pristojbi</t>
  </si>
  <si>
    <t>Komunalna naknada</t>
  </si>
  <si>
    <t xml:space="preserve">Prihodi od prodaje proizvoda i robe,te pruženih usluga i donacije </t>
  </si>
  <si>
    <t>Donacija od pravnih i fizičkih osoba izvan općeg proračuna</t>
  </si>
  <si>
    <t>Prih.iz pro.za fin.redovne djelat.prorač.korisnika</t>
  </si>
  <si>
    <t>Prihodi za financiranje rashoda za nabavu nefinc.imovine</t>
  </si>
  <si>
    <t xml:space="preserve">Prihodi od prodaje proizvedene dugotrajne imovine </t>
  </si>
  <si>
    <t>Naknada za prijevoz,rad na terenu i odvojeni život</t>
  </si>
  <si>
    <t>Ceste - EU natječaji</t>
  </si>
  <si>
    <t>Kanalizacija i odvodnja</t>
  </si>
  <si>
    <t>Izgradnja javne rasvjete</t>
  </si>
  <si>
    <t>Proširenje groblja</t>
  </si>
  <si>
    <t xml:space="preserve">     OPĆINE PETROVSKO</t>
  </si>
  <si>
    <t>Željko Vučilovski,bacc.ing.tehn.inf.</t>
  </si>
  <si>
    <t>dana objave u "Služenom glasniku Krapinsko-zagorske županije".</t>
  </si>
  <si>
    <t xml:space="preserve">                   Željko Vučilovski,bacc.ing.tehn.inf.</t>
  </si>
  <si>
    <t>Stalni porezi na nepokretnu imovinu (zemlju, zgrade, kuće i ostalo)</t>
  </si>
  <si>
    <t>Porez i prirez na dohodak od imovine i imovinskih prava</t>
  </si>
  <si>
    <t>Kapitalne pomoći od ostalih subjekata unutar općeg proračuna</t>
  </si>
  <si>
    <t>Doprinosi za obv.osiguranje u slučaju nezaposlenosti</t>
  </si>
  <si>
    <t>SVEUKUPNO PRIHODI I PRIMICI (razredi 6 + 7+8):</t>
  </si>
  <si>
    <t>*</t>
  </si>
  <si>
    <t>Željko Vučilovski,  bacc. ing.tehn.inf.</t>
  </si>
  <si>
    <t>Porez i pritrez na dohodak od dividendi i kamata</t>
  </si>
  <si>
    <t>Porezi na dohodak po godišnjoj prijavi</t>
  </si>
  <si>
    <t>Prostorni plan</t>
  </si>
  <si>
    <t>Parkiralište kod groblja</t>
  </si>
  <si>
    <t>Primljeni krediti od tuzemnih kreditnih institucija</t>
  </si>
  <si>
    <t>Primici od financijske imovine i zaduživanja</t>
  </si>
  <si>
    <t>U k u p n o :     101%</t>
  </si>
  <si>
    <t xml:space="preserve">                                                            U K U P N O :     101%</t>
  </si>
  <si>
    <t xml:space="preserve">             OPĆINE PETROVSKO</t>
  </si>
  <si>
    <t>OPĆINE PETROVSKO</t>
  </si>
  <si>
    <t>Temeljem članka 110.  Zakona o Proračunu ("Narodne novine" broj 87/08.,136/12. i 15/15.) i članka 15. Statuta Općine Petrovsko ("Službeni glasnik Krapinsko - zagorske županije" broj  21/21.) Općinsko vijeće Općine Petrovsko na  2. sjednici održanoj 30. lipnja 2021.godine, donosi</t>
  </si>
  <si>
    <t>ZA RAZDOBLJE OD 01. SIJEČANJA DO 31.PROSINCA 2020. GODINE</t>
  </si>
  <si>
    <t>Proračun općine Petrovsko za 2020. godinu sastoji se od općeg i posebnog dijela:</t>
  </si>
  <si>
    <t>PLAN 2020.</t>
  </si>
  <si>
    <t>IZVRŠENJE
31.12.2020.</t>
  </si>
  <si>
    <t>IZVRŠENJE PRORAČUNA
ZA RAZDOBLJE SIJEČANJ -PROSINAC 2020.</t>
  </si>
  <si>
    <t>IZVRŠENJE
DO 31.12.2020.</t>
  </si>
  <si>
    <t xml:space="preserve">Ovaj Obračun proračuna Općine Petrovsko za razdoblje siječanj-prosinac 2020.godine stupa na snagu osmog dana od  </t>
  </si>
  <si>
    <t>URBROJ:2140/03-01-21-1</t>
  </si>
  <si>
    <t>Petrovsko,  30. lipnja  2021.</t>
  </si>
  <si>
    <t xml:space="preserve">             Temeljem članka  16. Zakona o proračunu ("Narodne novine" br. 87/08., 136/12. i 15/15.) i članka 15. Statuta Općine Petrovsko ("Službeni glasnik Krapinsko-zagorske županije" broj 21/21.), Općinsko vijeće Općine Petrovsko na 2. sjednici održanoj 30. lipnja 2021.  godine donosi</t>
  </si>
  <si>
    <t>ZA RAZDOBLJE SIJEČANJ –PROSINAC 2020. GODINE</t>
  </si>
  <si>
    <t>2020.</t>
  </si>
  <si>
    <t>Ovo izvršenje Razvojnog programa sastavni je dio izvršenja Proračuna Općine Petrovsko za razdoblje siječanj-prosinac 2020. godine, a stupa na snagu osmog dana od objave u "Službenom glasniku Krapinsko-zagorske županije".</t>
  </si>
  <si>
    <t>2140/03-01-21-1</t>
  </si>
  <si>
    <t>Petrovsko, 30. lipnja 2021.</t>
  </si>
  <si>
    <t xml:space="preserve">Ostali građevinski objekti - Projekti-klizište Belki  </t>
  </si>
  <si>
    <t xml:space="preserve">             Temeljem članka 30. i 33. Zakona o udrugama ("Narodne novine" br. 74/14., 70/17., 98/19.) i članka 15. Statuta Općine Petrovsko ("Službeni glasnik Krapinsko-zagorske županije" broj 21/21.), Općinsko vijeće Općine Petrovsko na 2. sjednici održanoj  30.lipnja 2021. godine, donijelo je</t>
  </si>
  <si>
    <t>IZVRŠENJE PROGRAMA
FINANCIRANJA JAVNIH POTREBA U SPORTU
ZA RAZDOBLJE SIJEČANJ-PROSINAC 2020. GODINE</t>
  </si>
  <si>
    <t xml:space="preserve">         Ovo izvršenje Programa financiranja javnih potreba u sportu za 2020. godinu čini sastavni dio izvršenja Proračuna Općine Petrovsko za 2020. godinu, a stupa na snagu osmog dana od dana objave u "Službenom glasniku Krapinsko-zagorske županije".</t>
  </si>
  <si>
    <t>Petrovsko, 30. lipnja  2021.</t>
  </si>
  <si>
    <t>Petrovsko,  30. lipnja 2021.</t>
  </si>
  <si>
    <t>IZVRŠENJE  PROGRAMA
FINANCIRANJA JAVNIH POTREBA U KULTURI
ZA 2020. GODINU</t>
  </si>
  <si>
    <t xml:space="preserve">            Ovo izvršenje Programa financiranja javnih potreba u kulturi u 2020. godini čini sastavni dio izvršenja Proračuna Općine Petrovsko za 2020. godinu, a stupa na snagu osmog dana od dana objave u "Službenom glasniku Krapinko-zagorske županije".</t>
  </si>
  <si>
    <t>Petrovsko. 30. lipnja 2021.</t>
  </si>
  <si>
    <t xml:space="preserve">             Temeljem članka 115. i 117. Zakona o socijalnoj skrbi ( "Narodne novine" broj 157/13., 152/14., 99/15., 52/16., 16/17., 130/17., 98/19. i 64/20.), i članka 15. Statuta Općine Petrovsko ("Službeni glasnik Krapinsko-zagorske županije" broj  21/21.) Općinsko vijeće Općine Petrovsko na 2.  sjednici održanoj 30. lipnja  2021. godine , donijelo je </t>
  </si>
  <si>
    <t>IZVRŠENJE SOCIJALNOG PROGRAMA
OPĆINE PETROVSKO ZA 2020. GODINU</t>
  </si>
  <si>
    <t>Izvršenje do 31.12</t>
  </si>
  <si>
    <t xml:space="preserve">Jednokratna  pomoć - umirovljenici </t>
  </si>
  <si>
    <t>UKUPNO:</t>
  </si>
  <si>
    <t xml:space="preserve">            Ovo izvršenje Socijalnog programa čini sastavni dio izvršenja Proračuna Općine Petrovsko za 2020. godinu, a stupa na snagu osmog dana od objave u "Službenom glasniku Krapinsko-zagorske županije".</t>
  </si>
  <si>
    <t>IZVRŠENJE PRORAČUNA ZA RAZDOBLJE SIJEČANJ-PROSINAC 2020. GODINE</t>
  </si>
  <si>
    <t>KLASA:400-05/21-01/01</t>
  </si>
  <si>
    <t>400-01/21-01/01</t>
  </si>
  <si>
    <t>620-01/21-01/02</t>
  </si>
  <si>
    <t>KLASA:612-01/21-01/02</t>
  </si>
  <si>
    <t xml:space="preserve">            U Programu financiranja javnih potreba u kulturi u 2020. godini (Službeni glasnik Krapinsko-zagorske županije broj 1/20.) u članku 2. odobren je iznos od  =45.000,00 kn.</t>
  </si>
  <si>
    <r>
      <t xml:space="preserve">         Ovim programom financiranja javnih potreba u sportu za 2020. godinu</t>
    </r>
    <r>
      <rPr>
        <sz val="11"/>
        <color indexed="1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(Službeni glasnik Krapinsko-zagorske županije broj 1/20.) odobren je iznos od = 30.000,00   kn</t>
    </r>
  </si>
  <si>
    <t xml:space="preserve">            Općina Petrovsko u Proračunu za 2020. godinu (Službeni glasnik Krapinsko-zagorske županije broj 54a/19.) za potrebe socijalne skrbi planirana su sredstva u iznosu od =819.900,00 kuna, a utrošena su u iznosu od =722.167,68 kn.</t>
  </si>
  <si>
    <t>550-01/21-01/04</t>
  </si>
  <si>
    <t xml:space="preserve">             Temeljem članka  9. a. i 10.  Zakona o financiranju javnih potreba u kulturi ( "Narodne novine" broj 47/90., 27/93. i 38/09.) i članka 15. Statuta Općine Petrovsko ("Službeni glasnik Krapinsko-zagorske županije" broj 21/21.), Općinsko vijeće Općine Petrovsko na 2. sjednici, održanoj 30. lipnja  2021.  godine, donijelo je</t>
  </si>
  <si>
    <t xml:space="preserve">      PREDSJEDNIK OPĆINSKOG VIJEĆA</t>
  </si>
  <si>
    <t xml:space="preserve">        Željko Vučilovski,bacc.ing.tehn.inf.</t>
  </si>
  <si>
    <t xml:space="preserve">                                                        Željko Vučilovski, bacc.ing.tehn.inf.                  </t>
  </si>
  <si>
    <t xml:space="preserve">          Željko Vučilovski, bacc.ing.tehn.inf.</t>
  </si>
  <si>
    <t xml:space="preserve">                                                               PREDSJEDNIK OPĆINSKOG VIJEĆA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</si>
</sst>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#,##0\ _k_n"/>
    <numFmt numFmtId="167" formatCode="#,##0.00\ _k_n"/>
    <numFmt numFmtId="168" formatCode="mm/yy"/>
    <numFmt numFmtId="169" formatCode="dd/mm/yy"/>
  </numFmts>
  <fonts count="24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 Black"/>
      <family val="2"/>
      <charset val="1"/>
    </font>
    <font>
      <sz val="8"/>
      <color indexed="8"/>
      <name val="Arial Black"/>
      <family val="2"/>
      <charset val="1"/>
    </font>
    <font>
      <sz val="8"/>
      <color indexed="8"/>
      <name val="Arial"/>
      <family val="2"/>
      <charset val="238"/>
    </font>
    <font>
      <sz val="10"/>
      <color indexed="8"/>
      <name val="Arial Black"/>
      <family val="2"/>
      <charset val="1"/>
    </font>
    <font>
      <sz val="10"/>
      <color indexed="8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sz val="11"/>
      <color indexed="10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24"/>
        <bgColor indexed="55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22"/>
      </patternFill>
    </fill>
    <fill>
      <patternFill patternType="solid">
        <fgColor indexed="13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41"/>
      </patternFill>
    </fill>
    <fill>
      <patternFill patternType="solid">
        <fgColor rgb="FFFFFF00"/>
        <bgColor indexed="2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0" borderId="0" xfId="0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166" fontId="0" fillId="0" borderId="0" xfId="0" applyNumberFormat="1" applyFont="1" applyBorder="1" applyAlignment="1">
      <alignment horizontal="right" vertical="center"/>
    </xf>
    <xf numFmtId="166" fontId="0" fillId="0" borderId="1" xfId="0" applyNumberFormat="1" applyFont="1" applyBorder="1" applyAlignment="1">
      <alignment horizontal="right" vertical="center"/>
    </xf>
    <xf numFmtId="166" fontId="2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6" fontId="5" fillId="0" borderId="0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3" borderId="0" xfId="0" applyFill="1"/>
    <xf numFmtId="0" fontId="0" fillId="4" borderId="0" xfId="0" applyFill="1"/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167" fontId="6" fillId="3" borderId="3" xfId="0" applyNumberFormat="1" applyFont="1" applyFill="1" applyBorder="1" applyAlignment="1">
      <alignment horizontal="right" vertical="center"/>
    </xf>
    <xf numFmtId="9" fontId="6" fillId="3" borderId="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167" fontId="6" fillId="5" borderId="3" xfId="0" applyNumberFormat="1" applyFont="1" applyFill="1" applyBorder="1" applyAlignment="1">
      <alignment horizontal="right" vertical="center"/>
    </xf>
    <xf numFmtId="9" fontId="6" fillId="5" borderId="3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167" fontId="6" fillId="2" borderId="3" xfId="0" applyNumberFormat="1" applyFont="1" applyFill="1" applyBorder="1" applyAlignment="1">
      <alignment horizontal="right" vertical="center"/>
    </xf>
    <xf numFmtId="9" fontId="6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0" fontId="0" fillId="2" borderId="0" xfId="0" applyFill="1"/>
    <xf numFmtId="0" fontId="0" fillId="5" borderId="0" xfId="0" applyFill="1"/>
    <xf numFmtId="0" fontId="7" fillId="0" borderId="3" xfId="0" applyFont="1" applyBorder="1" applyAlignment="1">
      <alignment horizontal="center" vertical="center"/>
    </xf>
    <xf numFmtId="167" fontId="6" fillId="0" borderId="3" xfId="0" applyNumberFormat="1" applyFont="1" applyBorder="1" applyAlignment="1">
      <alignment horizontal="right"/>
    </xf>
    <xf numFmtId="9" fontId="6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167" fontId="8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right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0" fontId="10" fillId="3" borderId="0" xfId="0" applyFont="1" applyFill="1" applyAlignment="1">
      <alignment horizontal="right" vertical="top" wrapText="1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7" fillId="0" borderId="0" xfId="0" applyFont="1"/>
    <xf numFmtId="0" fontId="13" fillId="0" borderId="0" xfId="0" applyFont="1" applyAlignment="1">
      <alignment horizontal="center"/>
    </xf>
    <xf numFmtId="168" fontId="7" fillId="0" borderId="0" xfId="0" applyNumberFormat="1" applyFont="1"/>
    <xf numFmtId="0" fontId="7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167" fontId="7" fillId="0" borderId="3" xfId="0" applyNumberFormat="1" applyFont="1" applyBorder="1" applyAlignment="1">
      <alignment horizontal="right"/>
    </xf>
    <xf numFmtId="9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9" fontId="7" fillId="0" borderId="3" xfId="0" applyNumberFormat="1" applyFont="1" applyBorder="1" applyAlignment="1">
      <alignment horizontal="center"/>
    </xf>
    <xf numFmtId="167" fontId="6" fillId="0" borderId="3" xfId="0" applyNumberFormat="1" applyFont="1" applyBorder="1" applyAlignment="1"/>
    <xf numFmtId="0" fontId="0" fillId="0" borderId="0" xfId="0" applyFont="1" applyAlignment="1">
      <alignment horizontal="center" vertical="top"/>
    </xf>
    <xf numFmtId="0" fontId="5" fillId="0" borderId="0" xfId="0" applyFont="1" applyAlignme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left"/>
    </xf>
    <xf numFmtId="167" fontId="15" fillId="0" borderId="0" xfId="0" applyNumberFormat="1" applyFont="1" applyBorder="1" applyAlignment="1">
      <alignment horizontal="left"/>
    </xf>
    <xf numFmtId="0" fontId="15" fillId="0" borderId="0" xfId="0" applyFont="1" applyAlignment="1">
      <alignment horizontal="left"/>
    </xf>
    <xf numFmtId="0" fontId="3" fillId="0" borderId="0" xfId="0" applyFont="1" applyBorder="1" applyAlignment="1">
      <alignment horizontal="center" wrapText="1"/>
    </xf>
    <xf numFmtId="167" fontId="15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/>
    </xf>
    <xf numFmtId="167" fontId="6" fillId="6" borderId="3" xfId="0" applyNumberFormat="1" applyFont="1" applyFill="1" applyBorder="1" applyAlignment="1">
      <alignment horizontal="right" vertical="center"/>
    </xf>
    <xf numFmtId="9" fontId="6" fillId="6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/>
    </xf>
    <xf numFmtId="167" fontId="6" fillId="7" borderId="3" xfId="0" applyNumberFormat="1" applyFont="1" applyFill="1" applyBorder="1" applyAlignment="1">
      <alignment horizontal="right" vertical="center"/>
    </xf>
    <xf numFmtId="9" fontId="6" fillId="7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center" vertical="center" wrapText="1"/>
    </xf>
    <xf numFmtId="167" fontId="6" fillId="0" borderId="3" xfId="0" applyNumberFormat="1" applyFont="1" applyBorder="1" applyAlignment="1">
      <alignment horizontal="right" vertical="center"/>
    </xf>
    <xf numFmtId="9" fontId="6" fillId="0" borderId="3" xfId="0" applyNumberFormat="1" applyFont="1" applyBorder="1" applyAlignment="1">
      <alignment horizontal="center" vertical="center"/>
    </xf>
    <xf numFmtId="9" fontId="7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7" fontId="6" fillId="0" borderId="0" xfId="0" applyNumberFormat="1" applyFont="1" applyBorder="1" applyAlignment="1">
      <alignment horizontal="right"/>
    </xf>
    <xf numFmtId="9" fontId="6" fillId="0" borderId="0" xfId="0" applyNumberFormat="1" applyFont="1" applyBorder="1" applyAlignment="1">
      <alignment horizont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 indent="15"/>
    </xf>
    <xf numFmtId="0" fontId="6" fillId="9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vertical="center"/>
    </xf>
    <xf numFmtId="167" fontId="6" fillId="9" borderId="3" xfId="0" applyNumberFormat="1" applyFont="1" applyFill="1" applyBorder="1" applyAlignment="1">
      <alignment horizontal="right" vertical="center"/>
    </xf>
    <xf numFmtId="9" fontId="6" fillId="9" borderId="3" xfId="0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left" vertical="center"/>
    </xf>
    <xf numFmtId="0" fontId="6" fillId="10" borderId="3" xfId="0" applyFont="1" applyFill="1" applyBorder="1" applyAlignment="1">
      <alignment vertical="center"/>
    </xf>
    <xf numFmtId="167" fontId="6" fillId="10" borderId="3" xfId="0" applyNumberFormat="1" applyFont="1" applyFill="1" applyBorder="1" applyAlignment="1">
      <alignment horizontal="right" vertical="center"/>
    </xf>
    <xf numFmtId="9" fontId="6" fillId="10" borderId="3" xfId="0" applyNumberFormat="1" applyFont="1" applyFill="1" applyBorder="1" applyAlignment="1">
      <alignment horizontal="center" vertical="center"/>
    </xf>
    <xf numFmtId="167" fontId="6" fillId="11" borderId="3" xfId="0" applyNumberFormat="1" applyFont="1" applyFill="1" applyBorder="1" applyAlignment="1">
      <alignment horizontal="right" vertical="center"/>
    </xf>
    <xf numFmtId="9" fontId="6" fillId="11" borderId="3" xfId="0" applyNumberFormat="1" applyFont="1" applyFill="1" applyBorder="1" applyAlignment="1">
      <alignment horizontal="center" vertical="center"/>
    </xf>
    <xf numFmtId="167" fontId="6" fillId="12" borderId="3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2" fontId="0" fillId="0" borderId="0" xfId="0" applyNumberFormat="1" applyAlignment="1">
      <alignment horizontal="right"/>
    </xf>
    <xf numFmtId="0" fontId="7" fillId="8" borderId="3" xfId="0" applyFont="1" applyFill="1" applyBorder="1" applyAlignment="1">
      <alignment vertical="center"/>
    </xf>
    <xf numFmtId="167" fontId="7" fillId="8" borderId="3" xfId="0" applyNumberFormat="1" applyFont="1" applyFill="1" applyBorder="1" applyAlignment="1">
      <alignment horizontal="right" vertical="center"/>
    </xf>
    <xf numFmtId="9" fontId="7" fillId="8" borderId="3" xfId="0" applyNumberFormat="1" applyFont="1" applyFill="1" applyBorder="1" applyAlignment="1">
      <alignment horizontal="center" vertical="center"/>
    </xf>
    <xf numFmtId="0" fontId="17" fillId="0" borderId="0" xfId="0" applyFont="1"/>
    <xf numFmtId="0" fontId="7" fillId="8" borderId="3" xfId="0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6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2" fillId="10" borderId="3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7" fontId="7" fillId="3" borderId="3" xfId="0" applyNumberFormat="1" applyFont="1" applyFill="1" applyBorder="1" applyAlignment="1">
      <alignment horizontal="right" vertical="center"/>
    </xf>
    <xf numFmtId="9" fontId="7" fillId="3" borderId="3" xfId="0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3" borderId="3" xfId="0" applyFont="1" applyFill="1" applyBorder="1" applyAlignment="1">
      <alignment horizontal="left" vertical="center" wrapText="1"/>
    </xf>
    <xf numFmtId="0" fontId="17" fillId="2" borderId="0" xfId="0" applyFont="1" applyFill="1"/>
    <xf numFmtId="167" fontId="7" fillId="12" borderId="3" xfId="0" applyNumberFormat="1" applyFont="1" applyFill="1" applyBorder="1" applyAlignment="1">
      <alignment horizontal="right" vertical="center"/>
    </xf>
    <xf numFmtId="0" fontId="0" fillId="0" borderId="0" xfId="0" applyAlignment="1"/>
    <xf numFmtId="9" fontId="6" fillId="12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7" fillId="0" borderId="0" xfId="0" applyFont="1" applyFill="1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66" fontId="0" fillId="0" borderId="0" xfId="0" applyNumberFormat="1" applyBorder="1" applyAlignment="1">
      <alignment horizontal="right" vertical="center"/>
    </xf>
    <xf numFmtId="0" fontId="0" fillId="3" borderId="0" xfId="0" applyFont="1" applyFill="1"/>
    <xf numFmtId="0" fontId="7" fillId="13" borderId="3" xfId="0" applyFont="1" applyFill="1" applyBorder="1" applyAlignment="1">
      <alignment horizontal="center" vertical="center"/>
    </xf>
    <xf numFmtId="0" fontId="22" fillId="13" borderId="3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left" vertical="center"/>
    </xf>
    <xf numFmtId="167" fontId="7" fillId="13" borderId="3" xfId="0" applyNumberFormat="1" applyFont="1" applyFill="1" applyBorder="1" applyAlignment="1">
      <alignment horizontal="right" vertical="center"/>
    </xf>
    <xf numFmtId="9" fontId="7" fillId="13" borderId="3" xfId="0" applyNumberFormat="1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15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66" fontId="0" fillId="0" borderId="0" xfId="0" applyNumberForma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166" fontId="0" fillId="0" borderId="1" xfId="0" applyNumberFormat="1" applyBorder="1" applyAlignment="1">
      <alignment horizontal="right" vertical="center"/>
    </xf>
    <xf numFmtId="0" fontId="2" fillId="0" borderId="2" xfId="0" applyFont="1" applyBorder="1" applyAlignment="1">
      <alignment horizontal="left"/>
    </xf>
    <xf numFmtId="166" fontId="2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6" fontId="0" fillId="0" borderId="0" xfId="0" applyNumberFormat="1" applyBorder="1" applyAlignment="1">
      <alignment horizontal="right"/>
    </xf>
    <xf numFmtId="0" fontId="6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49" fontId="6" fillId="2" borderId="3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left" vertical="center"/>
    </xf>
    <xf numFmtId="49" fontId="6" fillId="5" borderId="3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0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/>
    <xf numFmtId="0" fontId="7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wrapText="1"/>
    </xf>
    <xf numFmtId="167" fontId="15" fillId="0" borderId="0" xfId="0" applyNumberFormat="1" applyFont="1" applyBorder="1" applyAlignment="1">
      <alignment horizontal="left"/>
    </xf>
    <xf numFmtId="167" fontId="15" fillId="0" borderId="7" xfId="0" applyNumberFormat="1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167" fontId="5" fillId="0" borderId="0" xfId="0" applyNumberFormat="1" applyFont="1" applyBorder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167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7" fontId="0" fillId="0" borderId="0" xfId="0" applyNumberFormat="1" applyBorder="1" applyAlignment="1">
      <alignment horizontal="left"/>
    </xf>
    <xf numFmtId="167" fontId="2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167" fontId="15" fillId="0" borderId="0" xfId="0" applyNumberFormat="1" applyFont="1" applyBorder="1" applyAlignment="1">
      <alignment horizontal="right"/>
    </xf>
    <xf numFmtId="9" fontId="15" fillId="0" borderId="0" xfId="0" applyNumberFormat="1" applyFont="1" applyBorder="1" applyAlignment="1">
      <alignment horizontal="left"/>
    </xf>
    <xf numFmtId="167" fontId="15" fillId="0" borderId="0" xfId="0" applyNumberFormat="1" applyFont="1" applyBorder="1" applyAlignment="1">
      <alignment horizontal="center"/>
    </xf>
    <xf numFmtId="167" fontId="1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CC9900"/>
      <rgbColor rgb="00FF6600"/>
      <rgbColor rgb="00666699"/>
      <rgbColor rgb="009999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zoomScaleNormal="100" workbookViewId="0">
      <selection activeCell="A5" sqref="A5:K5"/>
    </sheetView>
  </sheetViews>
  <sheetFormatPr defaultRowHeight="12.75" x14ac:dyDescent="0.2"/>
  <cols>
    <col min="7" max="7" width="3.5703125" customWidth="1"/>
    <col min="8" max="8" width="4.7109375" customWidth="1"/>
    <col min="9" max="9" width="18.42578125" customWidth="1"/>
    <col min="10" max="10" width="11.7109375" bestFit="1" customWidth="1"/>
    <col min="11" max="11" width="11.42578125" customWidth="1"/>
  </cols>
  <sheetData>
    <row r="1" spans="1:11" x14ac:dyDescent="0.2">
      <c r="A1" s="178" t="s">
        <v>0</v>
      </c>
      <c r="B1" s="178"/>
      <c r="C1" s="178"/>
      <c r="D1" s="178"/>
      <c r="E1" s="178"/>
    </row>
    <row r="2" spans="1:11" x14ac:dyDescent="0.2">
      <c r="A2" s="178" t="s">
        <v>1</v>
      </c>
      <c r="B2" s="178"/>
      <c r="C2" s="178"/>
      <c r="D2" s="178"/>
      <c r="E2" s="178"/>
    </row>
    <row r="3" spans="1:11" x14ac:dyDescent="0.2">
      <c r="A3" s="178" t="s">
        <v>2</v>
      </c>
      <c r="B3" s="178"/>
      <c r="C3" s="178"/>
      <c r="D3" s="178"/>
      <c r="E3" s="178"/>
    </row>
    <row r="5" spans="1:11" ht="66" customHeight="1" x14ac:dyDescent="0.2">
      <c r="A5" s="179" t="s">
        <v>320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1" ht="32.25" customHeight="1" x14ac:dyDescent="0.2"/>
    <row r="7" spans="1:11" x14ac:dyDescent="0.2">
      <c r="A7" s="178" t="s">
        <v>286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</row>
    <row r="8" spans="1:11" x14ac:dyDescent="0.2">
      <c r="A8" s="178" t="s">
        <v>321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</row>
    <row r="9" spans="1:11" x14ac:dyDescent="0.2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</row>
    <row r="10" spans="1:11" x14ac:dyDescent="0.2">
      <c r="A10" s="177" t="s">
        <v>3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</row>
    <row r="11" spans="1:11" x14ac:dyDescent="0.2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</row>
    <row r="12" spans="1:11" ht="20.25" customHeight="1" x14ac:dyDescent="0.2">
      <c r="A12" s="177" t="s">
        <v>322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</row>
    <row r="13" spans="1:11" x14ac:dyDescent="0.2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</row>
    <row r="14" spans="1:11" ht="21.75" customHeight="1" x14ac:dyDescent="0.25">
      <c r="A14" s="182" t="s">
        <v>4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</row>
    <row r="15" spans="1:11" x14ac:dyDescent="0.2">
      <c r="A15" s="177"/>
      <c r="B15" s="177"/>
      <c r="C15" s="177"/>
      <c r="D15" s="177"/>
      <c r="E15" s="177"/>
      <c r="F15" s="177"/>
      <c r="G15" s="177"/>
      <c r="H15" s="177"/>
      <c r="I15" s="177"/>
      <c r="J15" s="177"/>
      <c r="K15" s="177"/>
    </row>
    <row r="16" spans="1:11" x14ac:dyDescent="0.2">
      <c r="A16" s="178" t="s">
        <v>5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</row>
    <row r="17" spans="1:11" ht="17.25" customHeight="1" x14ac:dyDescent="0.2">
      <c r="A17" s="177"/>
      <c r="B17" s="177"/>
      <c r="C17" s="177"/>
      <c r="D17" s="177"/>
      <c r="E17" s="177"/>
      <c r="F17" s="177"/>
      <c r="G17" s="177"/>
      <c r="H17" s="177"/>
      <c r="I17" s="177"/>
      <c r="J17" s="177"/>
      <c r="K17" s="177"/>
    </row>
    <row r="18" spans="1:11" ht="25.9" customHeight="1" x14ac:dyDescent="0.2">
      <c r="A18" s="180" t="s">
        <v>6</v>
      </c>
      <c r="B18" s="180"/>
      <c r="C18" s="180" t="s">
        <v>7</v>
      </c>
      <c r="D18" s="180"/>
      <c r="E18" s="180"/>
      <c r="F18" s="180"/>
      <c r="G18" s="180"/>
      <c r="H18" s="180"/>
      <c r="I18" s="2" t="s">
        <v>323</v>
      </c>
      <c r="J18" s="181" t="s">
        <v>324</v>
      </c>
      <c r="K18" s="181"/>
    </row>
    <row r="19" spans="1:11" x14ac:dyDescent="0.2">
      <c r="A19" s="183">
        <v>6</v>
      </c>
      <c r="B19" s="183"/>
      <c r="C19" s="184" t="s">
        <v>8</v>
      </c>
      <c r="D19" s="184"/>
      <c r="E19" s="184"/>
      <c r="F19" s="184"/>
      <c r="G19" s="184"/>
      <c r="H19" s="184"/>
      <c r="I19" s="3">
        <v>7008500</v>
      </c>
      <c r="J19" s="185">
        <v>6445879</v>
      </c>
      <c r="K19" s="185"/>
    </row>
    <row r="20" spans="1:11" x14ac:dyDescent="0.2">
      <c r="A20" s="183">
        <v>7</v>
      </c>
      <c r="B20" s="183"/>
      <c r="C20" s="186" t="s">
        <v>9</v>
      </c>
      <c r="D20" s="186"/>
      <c r="E20" s="186"/>
      <c r="F20" s="186"/>
      <c r="G20" s="186"/>
      <c r="H20" s="186"/>
      <c r="I20" s="4">
        <f>'IZVRŠENJE PRORAČUNA 2020.'!H60</f>
        <v>7000</v>
      </c>
      <c r="J20" s="187">
        <f>'IZVRŠENJE PRORAČUNA 2020.'!I60</f>
        <v>0</v>
      </c>
      <c r="K20" s="187"/>
    </row>
    <row r="21" spans="1:11" x14ac:dyDescent="0.2">
      <c r="A21" s="183">
        <v>3</v>
      </c>
      <c r="B21" s="183"/>
      <c r="C21" s="184" t="s">
        <v>10</v>
      </c>
      <c r="D21" s="184"/>
      <c r="E21" s="184"/>
      <c r="F21" s="184"/>
      <c r="G21" s="184"/>
      <c r="H21" s="184"/>
      <c r="I21" s="3">
        <v>5863000</v>
      </c>
      <c r="J21" s="185">
        <v>5604232</v>
      </c>
      <c r="K21" s="185"/>
    </row>
    <row r="22" spans="1:11" x14ac:dyDescent="0.2">
      <c r="A22" s="183">
        <v>4</v>
      </c>
      <c r="B22" s="183"/>
      <c r="C22" s="184" t="s">
        <v>11</v>
      </c>
      <c r="D22" s="184"/>
      <c r="E22" s="184"/>
      <c r="F22" s="184"/>
      <c r="G22" s="184"/>
      <c r="H22" s="184"/>
      <c r="I22" s="3">
        <v>1152500</v>
      </c>
      <c r="J22" s="185">
        <v>1144539</v>
      </c>
      <c r="K22" s="185"/>
    </row>
    <row r="23" spans="1:11" x14ac:dyDescent="0.2">
      <c r="A23" s="188" t="s">
        <v>12</v>
      </c>
      <c r="B23" s="188"/>
      <c r="C23" s="188"/>
      <c r="D23" s="188"/>
      <c r="E23" s="188"/>
      <c r="F23" s="188"/>
      <c r="G23" s="188"/>
      <c r="H23" s="188"/>
      <c r="I23" s="5">
        <f>I19+I20-I21-I22</f>
        <v>0</v>
      </c>
      <c r="J23" s="189">
        <f>J19+J20-J21-J22</f>
        <v>-302892</v>
      </c>
      <c r="K23" s="189"/>
    </row>
    <row r="24" spans="1:11" x14ac:dyDescent="0.2">
      <c r="C24" s="177"/>
      <c r="D24" s="177"/>
      <c r="E24" s="177"/>
      <c r="F24" s="177"/>
      <c r="G24" s="177"/>
      <c r="H24" s="177"/>
      <c r="I24" s="1"/>
      <c r="J24" s="177"/>
      <c r="K24" s="177"/>
    </row>
    <row r="26" spans="1:11" x14ac:dyDescent="0.2">
      <c r="A26" s="178" t="s">
        <v>13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8" spans="1:11" ht="26.45" customHeight="1" x14ac:dyDescent="0.2">
      <c r="A28" s="180" t="s">
        <v>6</v>
      </c>
      <c r="B28" s="180"/>
      <c r="C28" s="180" t="s">
        <v>7</v>
      </c>
      <c r="D28" s="180"/>
      <c r="E28" s="180"/>
      <c r="F28" s="180"/>
      <c r="G28" s="180"/>
      <c r="H28" s="180"/>
      <c r="I28" s="2" t="s">
        <v>323</v>
      </c>
      <c r="J28" s="181" t="s">
        <v>324</v>
      </c>
      <c r="K28" s="181"/>
    </row>
    <row r="29" spans="1:11" x14ac:dyDescent="0.2">
      <c r="A29" s="183">
        <v>5</v>
      </c>
      <c r="B29" s="183"/>
      <c r="C29" s="184" t="s">
        <v>14</v>
      </c>
      <c r="D29" s="184"/>
      <c r="E29" s="184"/>
      <c r="F29" s="184"/>
      <c r="G29" s="184"/>
      <c r="H29" s="184"/>
      <c r="I29" s="3">
        <f>'IZVRŠENJE PRORAČUNA 2020.'!H148</f>
        <v>0</v>
      </c>
      <c r="J29" s="185">
        <v>0</v>
      </c>
      <c r="K29" s="185"/>
    </row>
    <row r="30" spans="1:11" x14ac:dyDescent="0.2">
      <c r="A30" s="164">
        <v>8</v>
      </c>
      <c r="B30" s="164"/>
      <c r="C30" s="165" t="s">
        <v>315</v>
      </c>
      <c r="D30" s="165"/>
      <c r="E30" s="165"/>
      <c r="F30" s="165"/>
      <c r="G30" s="165"/>
      <c r="H30" s="165"/>
      <c r="I30" s="3">
        <v>827000</v>
      </c>
      <c r="J30" s="166"/>
      <c r="K30" s="166">
        <v>1240931</v>
      </c>
    </row>
    <row r="31" spans="1:11" x14ac:dyDescent="0.2">
      <c r="A31" s="188" t="s">
        <v>15</v>
      </c>
      <c r="B31" s="188"/>
      <c r="C31" s="188"/>
      <c r="D31" s="188"/>
      <c r="E31" s="188"/>
      <c r="F31" s="188"/>
      <c r="G31" s="188"/>
      <c r="H31" s="188"/>
      <c r="I31" s="5">
        <f>I27-I29</f>
        <v>0</v>
      </c>
      <c r="J31" s="189">
        <f>K30-J29</f>
        <v>1240931</v>
      </c>
      <c r="K31" s="189"/>
    </row>
    <row r="32" spans="1:11" x14ac:dyDescent="0.2">
      <c r="I32" s="6"/>
      <c r="J32" s="6"/>
      <c r="K32" s="6"/>
    </row>
    <row r="33" spans="1:11" ht="15" x14ac:dyDescent="0.25">
      <c r="A33" s="191" t="s">
        <v>16</v>
      </c>
      <c r="B33" s="191"/>
      <c r="C33" s="191"/>
      <c r="D33" s="191"/>
      <c r="E33" s="191"/>
      <c r="F33" s="191"/>
      <c r="G33" s="191"/>
      <c r="H33" s="191"/>
      <c r="I33" s="7">
        <v>7842700</v>
      </c>
      <c r="J33" s="192">
        <v>7686811</v>
      </c>
      <c r="K33" s="192"/>
    </row>
    <row r="34" spans="1:11" ht="15" x14ac:dyDescent="0.25">
      <c r="A34" s="191" t="s">
        <v>17</v>
      </c>
      <c r="B34" s="191"/>
      <c r="C34" s="191"/>
      <c r="D34" s="191"/>
      <c r="E34" s="191"/>
      <c r="F34" s="191"/>
      <c r="G34" s="191"/>
      <c r="H34" s="191"/>
      <c r="I34" s="7">
        <f>I21+I22+I29</f>
        <v>7015500</v>
      </c>
      <c r="J34" s="192">
        <f>J21+J22+J29</f>
        <v>6748771</v>
      </c>
      <c r="K34" s="192"/>
    </row>
    <row r="35" spans="1:11" ht="15" x14ac:dyDescent="0.25">
      <c r="A35" s="190" t="s">
        <v>18</v>
      </c>
      <c r="B35" s="190"/>
      <c r="C35" s="190"/>
      <c r="D35" s="190"/>
      <c r="E35" s="190"/>
      <c r="F35" s="190"/>
      <c r="G35" s="190"/>
      <c r="H35" s="190"/>
      <c r="I35" s="8">
        <v>827200</v>
      </c>
      <c r="J35" s="189">
        <v>938039</v>
      </c>
      <c r="K35" s="189"/>
    </row>
  </sheetData>
  <sheetProtection selectLockedCells="1" selectUnlockedCells="1"/>
  <mergeCells count="49">
    <mergeCell ref="A31:H31"/>
    <mergeCell ref="J31:K31"/>
    <mergeCell ref="A35:H35"/>
    <mergeCell ref="J35:K35"/>
    <mergeCell ref="A33:H33"/>
    <mergeCell ref="J33:K33"/>
    <mergeCell ref="A34:H34"/>
    <mergeCell ref="J34:K34"/>
    <mergeCell ref="A26:K26"/>
    <mergeCell ref="A28:B28"/>
    <mergeCell ref="C28:H28"/>
    <mergeCell ref="J28:K28"/>
    <mergeCell ref="C29:H29"/>
    <mergeCell ref="J29:K29"/>
    <mergeCell ref="A29:B29"/>
    <mergeCell ref="C21:H21"/>
    <mergeCell ref="J21:K21"/>
    <mergeCell ref="A22:B22"/>
    <mergeCell ref="C22:H22"/>
    <mergeCell ref="J22:K22"/>
    <mergeCell ref="J24:K24"/>
    <mergeCell ref="A23:H23"/>
    <mergeCell ref="J23:K23"/>
    <mergeCell ref="C24:H24"/>
    <mergeCell ref="A21:B21"/>
    <mergeCell ref="A19:B19"/>
    <mergeCell ref="C19:H19"/>
    <mergeCell ref="J19:K19"/>
    <mergeCell ref="A20:B20"/>
    <mergeCell ref="C20:H20"/>
    <mergeCell ref="J20:K20"/>
    <mergeCell ref="A17:K17"/>
    <mergeCell ref="A18:B18"/>
    <mergeCell ref="C18:H18"/>
    <mergeCell ref="J18:K18"/>
    <mergeCell ref="A11:K11"/>
    <mergeCell ref="A12:K12"/>
    <mergeCell ref="A15:K15"/>
    <mergeCell ref="A16:K16"/>
    <mergeCell ref="A13:K13"/>
    <mergeCell ref="A14:K14"/>
    <mergeCell ref="A9:K9"/>
    <mergeCell ref="A10:K10"/>
    <mergeCell ref="A1:E1"/>
    <mergeCell ref="A2:E2"/>
    <mergeCell ref="A3:E3"/>
    <mergeCell ref="A5:K5"/>
    <mergeCell ref="A7:K7"/>
    <mergeCell ref="A8:K8"/>
  </mergeCells>
  <phoneticPr fontId="7" type="noConversion"/>
  <pageMargins left="0.25" right="0.25" top="0.75" bottom="0.75" header="0.3" footer="0.3"/>
  <pageSetup paperSize="9" scale="96" firstPageNumber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DQ65349"/>
  <sheetViews>
    <sheetView topLeftCell="A127" zoomScaleNormal="100" workbookViewId="0">
      <selection activeCell="G1" sqref="G1"/>
    </sheetView>
  </sheetViews>
  <sheetFormatPr defaultRowHeight="15.75" customHeight="1" x14ac:dyDescent="0.2"/>
  <cols>
    <col min="1" max="1" width="4.5703125" style="9" customWidth="1"/>
    <col min="2" max="2" width="5.140625" style="9" customWidth="1"/>
    <col min="3" max="3" width="4.42578125" style="9" customWidth="1"/>
    <col min="4" max="4" width="4.7109375" style="9" customWidth="1"/>
    <col min="5" max="5" width="6.28515625" style="141" bestFit="1" customWidth="1"/>
    <col min="6" max="6" width="4.28515625" style="10" bestFit="1" customWidth="1"/>
    <col min="7" max="7" width="51.42578125" customWidth="1"/>
    <col min="8" max="8" width="13.28515625" style="6" customWidth="1"/>
    <col min="9" max="9" width="13" style="6" customWidth="1"/>
    <col min="10" max="10" width="7.85546875" style="11" bestFit="1" customWidth="1"/>
    <col min="11" max="11" width="13.42578125" style="6" customWidth="1"/>
    <col min="12" max="12" width="1.7109375" bestFit="1" customWidth="1"/>
    <col min="13" max="121" width="8.85546875" style="159" customWidth="1"/>
  </cols>
  <sheetData>
    <row r="1" spans="1:121" ht="12.75" customHeight="1" x14ac:dyDescent="0.2">
      <c r="A1" s="194" t="s">
        <v>0</v>
      </c>
      <c r="B1" s="194"/>
      <c r="C1" s="194"/>
      <c r="D1" s="194"/>
      <c r="E1" s="194"/>
      <c r="F1" s="194"/>
      <c r="G1" s="12"/>
    </row>
    <row r="2" spans="1:121" ht="12.75" customHeight="1" x14ac:dyDescent="0.2">
      <c r="A2" s="194" t="s">
        <v>1</v>
      </c>
      <c r="B2" s="194"/>
      <c r="C2" s="194"/>
      <c r="D2" s="194"/>
      <c r="E2" s="194"/>
      <c r="F2" s="194"/>
      <c r="G2" s="12"/>
    </row>
    <row r="3" spans="1:121" ht="12.75" customHeight="1" x14ac:dyDescent="0.2">
      <c r="A3" s="194" t="s">
        <v>2</v>
      </c>
      <c r="B3" s="194"/>
      <c r="C3" s="194"/>
      <c r="D3" s="194"/>
      <c r="E3" s="194"/>
      <c r="F3" s="194"/>
      <c r="G3" s="12"/>
      <c r="K3" s="135"/>
    </row>
    <row r="4" spans="1:121" ht="7.5" customHeight="1" x14ac:dyDescent="0.2">
      <c r="C4" s="21"/>
      <c r="D4" s="21"/>
      <c r="F4" s="13"/>
      <c r="G4" s="12"/>
    </row>
    <row r="5" spans="1:121" ht="39" customHeight="1" x14ac:dyDescent="0.25">
      <c r="A5" s="195" t="s">
        <v>325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</row>
    <row r="6" spans="1:121" ht="7.5" customHeight="1" x14ac:dyDescent="0.2"/>
    <row r="7" spans="1:121" s="9" customFormat="1" ht="29.25" customHeight="1" x14ac:dyDescent="0.2">
      <c r="A7" s="96" t="s">
        <v>19</v>
      </c>
      <c r="B7" s="96" t="s">
        <v>20</v>
      </c>
      <c r="C7" s="96" t="s">
        <v>21</v>
      </c>
      <c r="D7" s="97" t="s">
        <v>22</v>
      </c>
      <c r="E7" s="97" t="s">
        <v>279</v>
      </c>
      <c r="F7" s="96" t="s">
        <v>23</v>
      </c>
      <c r="G7" s="14" t="s">
        <v>24</v>
      </c>
      <c r="H7" s="15" t="s">
        <v>323</v>
      </c>
      <c r="I7" s="16" t="s">
        <v>326</v>
      </c>
      <c r="J7" s="150" t="s">
        <v>25</v>
      </c>
      <c r="K7" s="16" t="s">
        <v>26</v>
      </c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</row>
    <row r="8" spans="1:121" s="17" customFormat="1" ht="23.1" customHeight="1" x14ac:dyDescent="0.2">
      <c r="A8" s="98">
        <v>6</v>
      </c>
      <c r="B8" s="98"/>
      <c r="C8" s="98"/>
      <c r="D8" s="98"/>
      <c r="E8" s="142"/>
      <c r="F8" s="99"/>
      <c r="G8" s="98"/>
      <c r="H8" s="100">
        <v>7008500</v>
      </c>
      <c r="I8" s="100">
        <v>6445879.2599999998</v>
      </c>
      <c r="J8" s="101">
        <f>I8/H8</f>
        <v>0.9197230876792466</v>
      </c>
      <c r="K8" s="100">
        <v>562620.74</v>
      </c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</row>
    <row r="9" spans="1:121" s="18" customFormat="1" ht="13.15" customHeight="1" x14ac:dyDescent="0.2">
      <c r="A9" s="102"/>
      <c r="B9" s="102">
        <v>61</v>
      </c>
      <c r="C9" s="102"/>
      <c r="D9" s="102"/>
      <c r="E9" s="143"/>
      <c r="F9" s="103"/>
      <c r="G9" s="102" t="s">
        <v>27</v>
      </c>
      <c r="H9" s="29">
        <v>5514000</v>
      </c>
      <c r="I9" s="29">
        <v>5043975.78</v>
      </c>
      <c r="J9" s="30">
        <v>0.91</v>
      </c>
      <c r="K9" s="29">
        <f>H9-I9</f>
        <v>470024.21999999974</v>
      </c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</row>
    <row r="10" spans="1:121" s="18" customFormat="1" ht="13.15" customHeight="1" x14ac:dyDescent="0.2">
      <c r="A10" s="104"/>
      <c r="B10" s="104"/>
      <c r="C10" s="104">
        <v>611</v>
      </c>
      <c r="D10" s="104"/>
      <c r="E10" s="144">
        <v>11</v>
      </c>
      <c r="F10" s="105"/>
      <c r="G10" s="104" t="s">
        <v>28</v>
      </c>
      <c r="H10" s="106">
        <f>SUM(H11:H15)</f>
        <v>5472800</v>
      </c>
      <c r="I10" s="106">
        <f>SUM(I11:I15)</f>
        <v>5003243.25</v>
      </c>
      <c r="J10" s="107">
        <v>0.91</v>
      </c>
      <c r="K10" s="106">
        <f>SUM(K11:K15)</f>
        <v>469556.74999999994</v>
      </c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</row>
    <row r="11" spans="1:121" s="139" customFormat="1" ht="13.15" customHeight="1" x14ac:dyDescent="0.2">
      <c r="A11" s="109"/>
      <c r="B11" s="109"/>
      <c r="C11" s="109"/>
      <c r="D11" s="109">
        <v>6111</v>
      </c>
      <c r="E11" s="145"/>
      <c r="F11" s="110"/>
      <c r="G11" s="136" t="s">
        <v>29</v>
      </c>
      <c r="H11" s="137">
        <v>4680600</v>
      </c>
      <c r="I11" s="137">
        <v>4110578.29</v>
      </c>
      <c r="J11" s="138">
        <f t="shared" ref="J11:J74" si="0">I11/H11</f>
        <v>0.87821610263641414</v>
      </c>
      <c r="K11" s="137">
        <f>H11-I11</f>
        <v>570021.71</v>
      </c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</row>
    <row r="12" spans="1:121" s="139" customFormat="1" ht="13.15" customHeight="1" x14ac:dyDescent="0.2">
      <c r="A12" s="109"/>
      <c r="B12" s="109"/>
      <c r="C12" s="109"/>
      <c r="D12" s="109">
        <v>6112</v>
      </c>
      <c r="E12" s="145"/>
      <c r="F12" s="110"/>
      <c r="G12" s="136" t="s">
        <v>30</v>
      </c>
      <c r="H12" s="137">
        <v>350000</v>
      </c>
      <c r="I12" s="137">
        <v>441641.96</v>
      </c>
      <c r="J12" s="138">
        <v>1.26</v>
      </c>
      <c r="K12" s="137">
        <f>H12-I12</f>
        <v>-91641.960000000021</v>
      </c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</row>
    <row r="13" spans="1:121" s="139" customFormat="1" ht="12.75" x14ac:dyDescent="0.2">
      <c r="A13" s="109"/>
      <c r="B13" s="109"/>
      <c r="C13" s="109"/>
      <c r="D13" s="109">
        <v>6113</v>
      </c>
      <c r="E13" s="145"/>
      <c r="F13" s="110"/>
      <c r="G13" s="140" t="s">
        <v>304</v>
      </c>
      <c r="H13" s="137">
        <v>24200</v>
      </c>
      <c r="I13" s="137">
        <v>37120.910000000003</v>
      </c>
      <c r="J13" s="138">
        <f t="shared" si="0"/>
        <v>1.5339219008264464</v>
      </c>
      <c r="K13" s="137">
        <f>H13-I13</f>
        <v>-12920.910000000003</v>
      </c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</row>
    <row r="14" spans="1:121" s="139" customFormat="1" ht="12.75" x14ac:dyDescent="0.2">
      <c r="A14" s="109"/>
      <c r="B14" s="109"/>
      <c r="C14" s="109"/>
      <c r="D14" s="109">
        <v>6114</v>
      </c>
      <c r="E14" s="145"/>
      <c r="F14" s="110"/>
      <c r="G14" s="140" t="s">
        <v>310</v>
      </c>
      <c r="H14" s="137">
        <v>351000</v>
      </c>
      <c r="I14" s="137">
        <v>413902.09</v>
      </c>
      <c r="J14" s="138">
        <f t="shared" si="0"/>
        <v>1.1792082336182337</v>
      </c>
      <c r="K14" s="137">
        <f>H14-I14</f>
        <v>-62902.090000000026</v>
      </c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</row>
    <row r="15" spans="1:121" s="139" customFormat="1" ht="12.75" x14ac:dyDescent="0.2">
      <c r="A15" s="109"/>
      <c r="B15" s="109"/>
      <c r="C15" s="109"/>
      <c r="D15" s="109">
        <v>6117</v>
      </c>
      <c r="E15" s="145"/>
      <c r="F15" s="110"/>
      <c r="G15" s="140" t="s">
        <v>311</v>
      </c>
      <c r="H15" s="137">
        <v>67000</v>
      </c>
      <c r="I15" s="137">
        <v>0</v>
      </c>
      <c r="J15" s="138">
        <f t="shared" si="0"/>
        <v>0</v>
      </c>
      <c r="K15" s="137">
        <f>H15-I15</f>
        <v>67000</v>
      </c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3"/>
      <c r="CT15" s="163"/>
      <c r="CU15" s="163"/>
      <c r="CV15" s="163"/>
      <c r="CW15" s="163"/>
      <c r="CX15" s="163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3"/>
      <c r="DJ15" s="163"/>
      <c r="DK15" s="163"/>
      <c r="DL15" s="163"/>
      <c r="DM15" s="163"/>
      <c r="DN15" s="163"/>
      <c r="DO15" s="163"/>
      <c r="DP15" s="163"/>
      <c r="DQ15" s="163"/>
    </row>
    <row r="16" spans="1:121" s="18" customFormat="1" ht="13.15" customHeight="1" x14ac:dyDescent="0.2">
      <c r="A16" s="104"/>
      <c r="B16" s="104"/>
      <c r="C16" s="104">
        <v>612</v>
      </c>
      <c r="D16" s="104"/>
      <c r="E16" s="144">
        <v>11</v>
      </c>
      <c r="F16" s="105"/>
      <c r="G16" s="104" t="s">
        <v>31</v>
      </c>
      <c r="H16" s="106">
        <f>H17</f>
        <v>20000</v>
      </c>
      <c r="I16" s="106">
        <f>I17</f>
        <v>0</v>
      </c>
      <c r="J16" s="107">
        <f t="shared" si="0"/>
        <v>0</v>
      </c>
      <c r="K16" s="106">
        <f>K17</f>
        <v>20000</v>
      </c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</row>
    <row r="17" spans="1:121" s="139" customFormat="1" ht="13.15" customHeight="1" x14ac:dyDescent="0.2">
      <c r="A17" s="109"/>
      <c r="B17" s="109"/>
      <c r="C17" s="109"/>
      <c r="D17" s="109">
        <v>6124</v>
      </c>
      <c r="E17" s="145"/>
      <c r="F17" s="110"/>
      <c r="G17" s="140" t="s">
        <v>31</v>
      </c>
      <c r="H17" s="137">
        <v>20000</v>
      </c>
      <c r="I17" s="137">
        <v>0</v>
      </c>
      <c r="J17" s="138">
        <f t="shared" si="0"/>
        <v>0</v>
      </c>
      <c r="K17" s="137">
        <f>H17-I17</f>
        <v>20000</v>
      </c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</row>
    <row r="18" spans="1:121" s="18" customFormat="1" ht="13.15" customHeight="1" x14ac:dyDescent="0.2">
      <c r="A18" s="104"/>
      <c r="B18" s="104"/>
      <c r="C18" s="104">
        <v>613</v>
      </c>
      <c r="D18" s="104"/>
      <c r="E18" s="144">
        <v>11</v>
      </c>
      <c r="F18" s="105"/>
      <c r="G18" s="104" t="s">
        <v>32</v>
      </c>
      <c r="H18" s="106">
        <f>SUM(H19:H20)</f>
        <v>32500</v>
      </c>
      <c r="I18" s="106">
        <f>SUM(I19:I20)</f>
        <v>31227.72</v>
      </c>
      <c r="J18" s="107">
        <f t="shared" si="0"/>
        <v>0.96085292307692316</v>
      </c>
      <c r="K18" s="106">
        <f>SUM(K19:K20)</f>
        <v>1272.2800000000007</v>
      </c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</row>
    <row r="19" spans="1:121" s="139" customFormat="1" ht="12.75" x14ac:dyDescent="0.2">
      <c r="A19" s="109"/>
      <c r="B19" s="109"/>
      <c r="C19" s="109"/>
      <c r="D19" s="109">
        <v>6131</v>
      </c>
      <c r="E19" s="145"/>
      <c r="F19" s="110"/>
      <c r="G19" s="140" t="s">
        <v>303</v>
      </c>
      <c r="H19" s="137">
        <v>2500</v>
      </c>
      <c r="I19" s="137">
        <v>1380.17</v>
      </c>
      <c r="J19" s="138" t="s">
        <v>222</v>
      </c>
      <c r="K19" s="137">
        <f>H19-I19</f>
        <v>1119.83</v>
      </c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</row>
    <row r="20" spans="1:121" s="139" customFormat="1" ht="13.15" customHeight="1" x14ac:dyDescent="0.2">
      <c r="A20" s="109"/>
      <c r="B20" s="109"/>
      <c r="C20" s="109"/>
      <c r="D20" s="109">
        <v>6134</v>
      </c>
      <c r="E20" s="145"/>
      <c r="F20" s="110"/>
      <c r="G20" s="136" t="s">
        <v>33</v>
      </c>
      <c r="H20" s="137">
        <v>30000</v>
      </c>
      <c r="I20" s="137">
        <v>29847.55</v>
      </c>
      <c r="J20" s="138">
        <f t="shared" si="0"/>
        <v>0.99491833333333335</v>
      </c>
      <c r="K20" s="137">
        <f>H20-I20</f>
        <v>152.45000000000073</v>
      </c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</row>
    <row r="21" spans="1:121" s="18" customFormat="1" ht="13.5" customHeight="1" x14ac:dyDescent="0.2">
      <c r="A21" s="104"/>
      <c r="B21" s="104"/>
      <c r="C21" s="104">
        <v>614</v>
      </c>
      <c r="D21" s="104"/>
      <c r="E21" s="144">
        <v>11</v>
      </c>
      <c r="F21" s="105"/>
      <c r="G21" s="104" t="s">
        <v>34</v>
      </c>
      <c r="H21" s="106">
        <f>SUM(H22:H23)</f>
        <v>8700</v>
      </c>
      <c r="I21" s="106">
        <f>SUM(I22:I23)</f>
        <v>9504.8100000000013</v>
      </c>
      <c r="J21" s="107">
        <f t="shared" si="0"/>
        <v>1.0925068965517244</v>
      </c>
      <c r="K21" s="106">
        <f>SUM(K22:K23)</f>
        <v>-804.81000000000085</v>
      </c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</row>
    <row r="22" spans="1:121" s="139" customFormat="1" ht="13.15" customHeight="1" x14ac:dyDescent="0.2">
      <c r="A22" s="109"/>
      <c r="B22" s="109"/>
      <c r="C22" s="109"/>
      <c r="D22" s="109">
        <v>6142</v>
      </c>
      <c r="E22" s="145"/>
      <c r="F22" s="110"/>
      <c r="G22" s="136" t="s">
        <v>35</v>
      </c>
      <c r="H22" s="137">
        <v>8500</v>
      </c>
      <c r="I22" s="137">
        <v>9391.5400000000009</v>
      </c>
      <c r="J22" s="138">
        <f t="shared" si="0"/>
        <v>1.1048870588235296</v>
      </c>
      <c r="K22" s="137">
        <f>H22-I22</f>
        <v>-891.54000000000087</v>
      </c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3"/>
      <c r="CL22" s="163"/>
      <c r="CM22" s="163"/>
      <c r="CN22" s="163"/>
      <c r="CO22" s="163"/>
      <c r="CP22" s="163"/>
      <c r="CQ22" s="163"/>
      <c r="CR22" s="163"/>
      <c r="CS22" s="163"/>
      <c r="CT22" s="163"/>
      <c r="CU22" s="163"/>
      <c r="CV22" s="163"/>
      <c r="CW22" s="163"/>
      <c r="CX22" s="163"/>
      <c r="CY22" s="163"/>
      <c r="CZ22" s="163"/>
      <c r="DA22" s="163"/>
      <c r="DB22" s="163"/>
      <c r="DC22" s="163"/>
      <c r="DD22" s="163"/>
      <c r="DE22" s="163"/>
      <c r="DF22" s="163"/>
      <c r="DG22" s="163"/>
      <c r="DH22" s="163"/>
      <c r="DI22" s="163"/>
      <c r="DJ22" s="163"/>
      <c r="DK22" s="163"/>
      <c r="DL22" s="163"/>
      <c r="DM22" s="163"/>
      <c r="DN22" s="163"/>
      <c r="DO22" s="163"/>
      <c r="DP22" s="163"/>
      <c r="DQ22" s="163"/>
    </row>
    <row r="23" spans="1:121" s="139" customFormat="1" ht="13.15" customHeight="1" x14ac:dyDescent="0.2">
      <c r="A23" s="109"/>
      <c r="B23" s="109"/>
      <c r="C23" s="109"/>
      <c r="D23" s="109">
        <v>6145</v>
      </c>
      <c r="E23" s="145"/>
      <c r="F23" s="110"/>
      <c r="G23" s="136" t="s">
        <v>36</v>
      </c>
      <c r="H23" s="137">
        <v>200</v>
      </c>
      <c r="I23" s="137">
        <v>113.27</v>
      </c>
      <c r="J23" s="138">
        <f t="shared" si="0"/>
        <v>0.56635000000000002</v>
      </c>
      <c r="K23" s="137">
        <f>H23-I23</f>
        <v>86.73</v>
      </c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63"/>
      <c r="CU23" s="163"/>
      <c r="CV23" s="163"/>
      <c r="CW23" s="163"/>
      <c r="CX23" s="163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3"/>
      <c r="DM23" s="163"/>
      <c r="DN23" s="163"/>
      <c r="DO23" s="163"/>
      <c r="DP23" s="163"/>
      <c r="DQ23" s="163"/>
    </row>
    <row r="24" spans="1:121" s="18" customFormat="1" ht="13.5" customHeight="1" x14ac:dyDescent="0.2">
      <c r="A24" s="104"/>
      <c r="B24" s="104"/>
      <c r="C24" s="104">
        <v>616</v>
      </c>
      <c r="D24" s="104"/>
      <c r="E24" s="144">
        <v>11</v>
      </c>
      <c r="F24" s="105"/>
      <c r="G24" s="104" t="s">
        <v>37</v>
      </c>
      <c r="H24" s="106">
        <f>H25</f>
        <v>2500</v>
      </c>
      <c r="I24" s="106">
        <f>I25</f>
        <v>3129</v>
      </c>
      <c r="J24" s="107">
        <f t="shared" si="0"/>
        <v>1.2516</v>
      </c>
      <c r="K24" s="106">
        <f>K25</f>
        <v>-629</v>
      </c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</row>
    <row r="25" spans="1:121" s="139" customFormat="1" ht="13.15" customHeight="1" x14ac:dyDescent="0.2">
      <c r="A25" s="109"/>
      <c r="B25" s="109"/>
      <c r="C25" s="109"/>
      <c r="D25" s="109">
        <v>6161</v>
      </c>
      <c r="E25" s="145"/>
      <c r="F25" s="110"/>
      <c r="G25" s="136" t="s">
        <v>38</v>
      </c>
      <c r="H25" s="137">
        <v>2500</v>
      </c>
      <c r="I25" s="137">
        <v>3129</v>
      </c>
      <c r="J25" s="138">
        <f t="shared" si="0"/>
        <v>1.2516</v>
      </c>
      <c r="K25" s="137">
        <f>H25-I25</f>
        <v>-629</v>
      </c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3"/>
      <c r="CA25" s="163"/>
      <c r="CB25" s="163"/>
      <c r="CC25" s="163"/>
      <c r="CD25" s="163"/>
      <c r="CE25" s="163"/>
      <c r="CF25" s="163"/>
      <c r="CG25" s="163"/>
      <c r="CH25" s="163"/>
      <c r="CI25" s="163"/>
      <c r="CJ25" s="163"/>
      <c r="CK25" s="163"/>
      <c r="CL25" s="163"/>
      <c r="CM25" s="163"/>
      <c r="CN25" s="163"/>
      <c r="CO25" s="163"/>
      <c r="CP25" s="163"/>
      <c r="CQ25" s="163"/>
      <c r="CR25" s="163"/>
      <c r="CS25" s="163"/>
      <c r="CT25" s="163"/>
      <c r="CU25" s="163"/>
      <c r="CV25" s="163"/>
      <c r="CW25" s="163"/>
      <c r="CX25" s="163"/>
      <c r="CY25" s="163"/>
      <c r="CZ25" s="163"/>
      <c r="DA25" s="163"/>
      <c r="DB25" s="163"/>
      <c r="DC25" s="163"/>
      <c r="DD25" s="163"/>
      <c r="DE25" s="163"/>
      <c r="DF25" s="163"/>
      <c r="DG25" s="163"/>
      <c r="DH25" s="163"/>
      <c r="DI25" s="163"/>
      <c r="DJ25" s="163"/>
      <c r="DK25" s="163"/>
      <c r="DL25" s="163"/>
      <c r="DM25" s="163"/>
      <c r="DN25" s="163"/>
      <c r="DO25" s="163"/>
      <c r="DP25" s="163"/>
      <c r="DQ25" s="163"/>
    </row>
    <row r="26" spans="1:121" s="18" customFormat="1" ht="26.45" customHeight="1" x14ac:dyDescent="0.2">
      <c r="A26" s="102"/>
      <c r="B26" s="102">
        <v>63</v>
      </c>
      <c r="C26" s="102"/>
      <c r="D26" s="102"/>
      <c r="E26" s="143"/>
      <c r="F26" s="103"/>
      <c r="G26" s="108" t="s">
        <v>39</v>
      </c>
      <c r="H26" s="29">
        <f>H27+H30</f>
        <v>880500</v>
      </c>
      <c r="I26" s="29">
        <f>I27+I30</f>
        <v>788295.58</v>
      </c>
      <c r="J26" s="30">
        <f t="shared" si="0"/>
        <v>0.89528174900624635</v>
      </c>
      <c r="K26" s="29">
        <f>K27+K30</f>
        <v>92204.420000000042</v>
      </c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  <c r="CY26" s="162"/>
      <c r="CZ26" s="162"/>
      <c r="DA26" s="162"/>
      <c r="DB26" s="162"/>
      <c r="DC26" s="162"/>
      <c r="DD26" s="162"/>
      <c r="DE26" s="162"/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</row>
    <row r="27" spans="1:121" s="18" customFormat="1" ht="13.15" customHeight="1" x14ac:dyDescent="0.2">
      <c r="A27" s="104"/>
      <c r="B27" s="104"/>
      <c r="C27" s="104">
        <v>633</v>
      </c>
      <c r="D27" s="104"/>
      <c r="E27" s="144" t="s">
        <v>280</v>
      </c>
      <c r="F27" s="105"/>
      <c r="G27" s="104" t="s">
        <v>40</v>
      </c>
      <c r="H27" s="106">
        <f>SUM(H28:H29)</f>
        <v>760500</v>
      </c>
      <c r="I27" s="106">
        <f>SUM(I28:I29)</f>
        <v>788295.58</v>
      </c>
      <c r="J27" s="107">
        <f t="shared" si="0"/>
        <v>1.0365490861275477</v>
      </c>
      <c r="K27" s="106">
        <f>SUM(K28:K29)</f>
        <v>-27795.579999999958</v>
      </c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62"/>
      <c r="BX27" s="162"/>
      <c r="BY27" s="162"/>
      <c r="BZ27" s="162"/>
      <c r="CA27" s="162"/>
      <c r="CB27" s="162"/>
      <c r="CC27" s="162"/>
      <c r="CD27" s="162"/>
      <c r="CE27" s="162"/>
      <c r="CF27" s="162"/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2"/>
      <c r="CR27" s="162"/>
      <c r="CS27" s="162"/>
      <c r="CT27" s="162"/>
      <c r="CU27" s="162"/>
      <c r="CV27" s="162"/>
      <c r="CW27" s="162"/>
      <c r="CX27" s="162"/>
      <c r="CY27" s="162"/>
      <c r="CZ27" s="162"/>
      <c r="DA27" s="162"/>
      <c r="DB27" s="162"/>
      <c r="DC27" s="162"/>
      <c r="DD27" s="162"/>
      <c r="DE27" s="162"/>
      <c r="DF27" s="162"/>
      <c r="DG27" s="162"/>
      <c r="DH27" s="162"/>
      <c r="DI27" s="162"/>
      <c r="DJ27" s="162"/>
      <c r="DK27" s="162"/>
      <c r="DL27" s="162"/>
      <c r="DM27" s="162"/>
      <c r="DN27" s="162"/>
      <c r="DO27" s="162"/>
      <c r="DP27" s="162"/>
      <c r="DQ27" s="162"/>
    </row>
    <row r="28" spans="1:121" s="139" customFormat="1" ht="13.15" customHeight="1" x14ac:dyDescent="0.2">
      <c r="A28" s="109"/>
      <c r="B28" s="109"/>
      <c r="C28" s="109"/>
      <c r="D28" s="109">
        <v>6331</v>
      </c>
      <c r="E28" s="145"/>
      <c r="F28" s="110"/>
      <c r="G28" s="136" t="s">
        <v>41</v>
      </c>
      <c r="H28" s="137">
        <v>760500</v>
      </c>
      <c r="I28" s="137">
        <v>788295.58</v>
      </c>
      <c r="J28" s="138">
        <v>1.04</v>
      </c>
      <c r="K28" s="137">
        <f>H28-I28</f>
        <v>-27795.579999999958</v>
      </c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63"/>
      <c r="CD28" s="163"/>
      <c r="CE28" s="163"/>
      <c r="CF28" s="163"/>
      <c r="CG28" s="163"/>
      <c r="CH28" s="163"/>
      <c r="CI28" s="163"/>
      <c r="CJ28" s="163"/>
      <c r="CK28" s="163"/>
      <c r="CL28" s="163"/>
      <c r="CM28" s="163"/>
      <c r="CN28" s="163"/>
      <c r="CO28" s="163"/>
      <c r="CP28" s="163"/>
      <c r="CQ28" s="163"/>
      <c r="CR28" s="163"/>
      <c r="CS28" s="163"/>
      <c r="CT28" s="163"/>
      <c r="CU28" s="163"/>
      <c r="CV28" s="163"/>
      <c r="CW28" s="163"/>
      <c r="CX28" s="163"/>
      <c r="CY28" s="163"/>
      <c r="CZ28" s="163"/>
      <c r="DA28" s="163"/>
      <c r="DB28" s="163"/>
      <c r="DC28" s="163"/>
      <c r="DD28" s="163"/>
      <c r="DE28" s="163"/>
      <c r="DF28" s="163"/>
      <c r="DG28" s="163"/>
      <c r="DH28" s="163"/>
      <c r="DI28" s="163"/>
      <c r="DJ28" s="163"/>
      <c r="DK28" s="163"/>
      <c r="DL28" s="163"/>
      <c r="DM28" s="163"/>
      <c r="DN28" s="163"/>
      <c r="DO28" s="163"/>
      <c r="DP28" s="163"/>
      <c r="DQ28" s="163"/>
    </row>
    <row r="29" spans="1:121" s="139" customFormat="1" ht="13.5" customHeight="1" x14ac:dyDescent="0.2">
      <c r="A29" s="109"/>
      <c r="B29" s="109"/>
      <c r="C29" s="109"/>
      <c r="D29" s="109">
        <v>6332</v>
      </c>
      <c r="E29" s="145"/>
      <c r="F29" s="110"/>
      <c r="G29" s="136" t="s">
        <v>42</v>
      </c>
      <c r="H29" s="137">
        <v>0</v>
      </c>
      <c r="I29" s="137">
        <v>0</v>
      </c>
      <c r="J29" s="138">
        <v>0</v>
      </c>
      <c r="K29" s="137">
        <f>H29-I29</f>
        <v>0</v>
      </c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63"/>
      <c r="BY29" s="163"/>
      <c r="BZ29" s="163"/>
      <c r="CA29" s="163"/>
      <c r="CB29" s="163"/>
      <c r="CC29" s="163"/>
      <c r="CD29" s="163"/>
      <c r="CE29" s="163"/>
      <c r="CF29" s="163"/>
      <c r="CG29" s="163"/>
      <c r="CH29" s="163"/>
      <c r="CI29" s="163"/>
      <c r="CJ29" s="163"/>
      <c r="CK29" s="163"/>
      <c r="CL29" s="163"/>
      <c r="CM29" s="163"/>
      <c r="CN29" s="163"/>
      <c r="CO29" s="163"/>
      <c r="CP29" s="163"/>
      <c r="CQ29" s="163"/>
      <c r="CR29" s="163"/>
      <c r="CS29" s="163"/>
      <c r="CT29" s="163"/>
      <c r="CU29" s="163"/>
      <c r="CV29" s="163"/>
      <c r="CW29" s="163"/>
      <c r="CX29" s="163"/>
      <c r="CY29" s="163"/>
      <c r="CZ29" s="163"/>
      <c r="DA29" s="163"/>
      <c r="DB29" s="163"/>
      <c r="DC29" s="163"/>
      <c r="DD29" s="163"/>
      <c r="DE29" s="163"/>
      <c r="DF29" s="163"/>
      <c r="DG29" s="163"/>
      <c r="DH29" s="163"/>
      <c r="DI29" s="163"/>
      <c r="DJ29" s="163"/>
      <c r="DK29" s="163"/>
      <c r="DL29" s="163"/>
      <c r="DM29" s="163"/>
      <c r="DN29" s="163"/>
      <c r="DO29" s="163"/>
      <c r="DP29" s="163"/>
      <c r="DQ29" s="163"/>
    </row>
    <row r="30" spans="1:121" s="18" customFormat="1" ht="13.15" customHeight="1" x14ac:dyDescent="0.2">
      <c r="A30" s="104"/>
      <c r="B30" s="104"/>
      <c r="C30" s="104">
        <v>634</v>
      </c>
      <c r="D30" s="104"/>
      <c r="E30" s="144" t="s">
        <v>281</v>
      </c>
      <c r="F30" s="105"/>
      <c r="G30" s="104" t="s">
        <v>43</v>
      </c>
      <c r="H30" s="106">
        <f>H31</f>
        <v>120000</v>
      </c>
      <c r="I30" s="106">
        <f>I31</f>
        <v>0</v>
      </c>
      <c r="J30" s="107"/>
      <c r="K30" s="106">
        <f>K31</f>
        <v>120000</v>
      </c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</row>
    <row r="31" spans="1:121" s="139" customFormat="1" ht="12.75" x14ac:dyDescent="0.2">
      <c r="A31" s="109"/>
      <c r="B31" s="109"/>
      <c r="C31" s="109"/>
      <c r="D31" s="109">
        <v>6342</v>
      </c>
      <c r="E31" s="145"/>
      <c r="F31" s="110"/>
      <c r="G31" s="140" t="s">
        <v>305</v>
      </c>
      <c r="H31" s="137">
        <v>120000</v>
      </c>
      <c r="I31" s="137">
        <v>0</v>
      </c>
      <c r="J31" s="138">
        <v>0</v>
      </c>
      <c r="K31" s="137">
        <f>H31-I31</f>
        <v>120000</v>
      </c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63"/>
      <c r="BY31" s="163"/>
      <c r="BZ31" s="163"/>
      <c r="CA31" s="163"/>
      <c r="CB31" s="163"/>
      <c r="CC31" s="163"/>
      <c r="CD31" s="163"/>
      <c r="CE31" s="163"/>
      <c r="CF31" s="163"/>
      <c r="CG31" s="163"/>
      <c r="CH31" s="163"/>
      <c r="CI31" s="163"/>
      <c r="CJ31" s="163"/>
      <c r="CK31" s="163"/>
      <c r="CL31" s="163"/>
      <c r="CM31" s="163"/>
      <c r="CN31" s="163"/>
      <c r="CO31" s="163"/>
      <c r="CP31" s="163"/>
      <c r="CQ31" s="163"/>
      <c r="CR31" s="163"/>
      <c r="CS31" s="163"/>
      <c r="CT31" s="163"/>
      <c r="CU31" s="163"/>
      <c r="CV31" s="163"/>
      <c r="CW31" s="163"/>
      <c r="CX31" s="163"/>
      <c r="CY31" s="163"/>
      <c r="CZ31" s="163"/>
      <c r="DA31" s="163"/>
      <c r="DB31" s="163"/>
      <c r="DC31" s="163"/>
      <c r="DD31" s="163"/>
      <c r="DE31" s="163"/>
      <c r="DF31" s="163"/>
      <c r="DG31" s="163"/>
      <c r="DH31" s="163"/>
      <c r="DI31" s="163"/>
      <c r="DJ31" s="163"/>
      <c r="DK31" s="163"/>
      <c r="DL31" s="163"/>
      <c r="DM31" s="163"/>
      <c r="DN31" s="163"/>
      <c r="DO31" s="163"/>
      <c r="DP31" s="163"/>
      <c r="DQ31" s="163"/>
    </row>
    <row r="32" spans="1:121" s="18" customFormat="1" ht="13.15" customHeight="1" x14ac:dyDescent="0.2">
      <c r="A32" s="102"/>
      <c r="B32" s="102">
        <v>64</v>
      </c>
      <c r="C32" s="102"/>
      <c r="D32" s="102"/>
      <c r="E32" s="143"/>
      <c r="F32" s="103"/>
      <c r="G32" s="102" t="s">
        <v>44</v>
      </c>
      <c r="H32" s="29">
        <f>H33+H35</f>
        <v>57100</v>
      </c>
      <c r="I32" s="29">
        <f>I33+I35</f>
        <v>83390.26999999999</v>
      </c>
      <c r="J32" s="30">
        <f t="shared" si="0"/>
        <v>1.460425043782837</v>
      </c>
      <c r="K32" s="29">
        <f>K33+K35</f>
        <v>-26290.269999999997</v>
      </c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  <c r="CG32" s="162"/>
      <c r="CH32" s="162"/>
      <c r="CI32" s="162"/>
      <c r="CJ32" s="162"/>
      <c r="CK32" s="162"/>
      <c r="CL32" s="162"/>
      <c r="CM32" s="162"/>
      <c r="CN32" s="162"/>
      <c r="CO32" s="162"/>
      <c r="CP32" s="162"/>
      <c r="CQ32" s="162"/>
      <c r="CR32" s="162"/>
      <c r="CS32" s="162"/>
      <c r="CT32" s="162"/>
      <c r="CU32" s="162"/>
      <c r="CV32" s="162"/>
      <c r="CW32" s="162"/>
      <c r="CX32" s="162"/>
      <c r="CY32" s="162"/>
      <c r="CZ32" s="162"/>
      <c r="DA32" s="162"/>
      <c r="DB32" s="162"/>
      <c r="DC32" s="162"/>
      <c r="DD32" s="162"/>
      <c r="DE32" s="162"/>
      <c r="DF32" s="162"/>
      <c r="DG32" s="162"/>
      <c r="DH32" s="162"/>
      <c r="DI32" s="162"/>
      <c r="DJ32" s="162"/>
      <c r="DK32" s="162"/>
      <c r="DL32" s="162"/>
      <c r="DM32" s="162"/>
      <c r="DN32" s="162"/>
      <c r="DO32" s="162"/>
      <c r="DP32" s="162"/>
      <c r="DQ32" s="162"/>
    </row>
    <row r="33" spans="1:121" s="18" customFormat="1" ht="13.15" customHeight="1" x14ac:dyDescent="0.2">
      <c r="A33" s="104"/>
      <c r="B33" s="104"/>
      <c r="C33" s="104">
        <v>641</v>
      </c>
      <c r="D33" s="104"/>
      <c r="E33" s="144">
        <v>11</v>
      </c>
      <c r="F33" s="105"/>
      <c r="G33" s="104" t="s">
        <v>45</v>
      </c>
      <c r="H33" s="106">
        <f>H34</f>
        <v>1500</v>
      </c>
      <c r="I33" s="106">
        <f>I34</f>
        <v>1.76</v>
      </c>
      <c r="J33" s="107">
        <f t="shared" si="0"/>
        <v>1.1733333333333333E-3</v>
      </c>
      <c r="K33" s="106">
        <f>K34</f>
        <v>1498.24</v>
      </c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</row>
    <row r="34" spans="1:121" s="139" customFormat="1" ht="13.15" customHeight="1" x14ac:dyDescent="0.2">
      <c r="A34" s="109"/>
      <c r="B34" s="109"/>
      <c r="C34" s="109"/>
      <c r="D34" s="109">
        <v>6413</v>
      </c>
      <c r="E34" s="145"/>
      <c r="F34" s="110"/>
      <c r="G34" s="136" t="s">
        <v>46</v>
      </c>
      <c r="H34" s="137">
        <v>1500</v>
      </c>
      <c r="I34" s="137">
        <v>1.76</v>
      </c>
      <c r="J34" s="138">
        <f t="shared" si="0"/>
        <v>1.1733333333333333E-3</v>
      </c>
      <c r="K34" s="137">
        <f>H34-I34</f>
        <v>1498.24</v>
      </c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3"/>
      <c r="BE34" s="163"/>
      <c r="BF34" s="163"/>
      <c r="BG34" s="163"/>
      <c r="BH34" s="163"/>
      <c r="BI34" s="163"/>
      <c r="BJ34" s="163"/>
      <c r="BK34" s="163"/>
      <c r="BL34" s="163"/>
      <c r="BM34" s="163"/>
      <c r="BN34" s="163"/>
      <c r="BO34" s="163"/>
      <c r="BP34" s="163"/>
      <c r="BQ34" s="163"/>
      <c r="BR34" s="163"/>
      <c r="BS34" s="163"/>
      <c r="BT34" s="163"/>
      <c r="BU34" s="163"/>
      <c r="BV34" s="163"/>
      <c r="BW34" s="163"/>
      <c r="BX34" s="163"/>
      <c r="BY34" s="163"/>
      <c r="BZ34" s="163"/>
      <c r="CA34" s="163"/>
      <c r="CB34" s="163"/>
      <c r="CC34" s="163"/>
      <c r="CD34" s="163"/>
      <c r="CE34" s="163"/>
      <c r="CF34" s="163"/>
      <c r="CG34" s="163"/>
      <c r="CH34" s="163"/>
      <c r="CI34" s="163"/>
      <c r="CJ34" s="163"/>
      <c r="CK34" s="163"/>
      <c r="CL34" s="163"/>
      <c r="CM34" s="163"/>
      <c r="CN34" s="163"/>
      <c r="CO34" s="163"/>
      <c r="CP34" s="163"/>
      <c r="CQ34" s="163"/>
      <c r="CR34" s="163"/>
      <c r="CS34" s="163"/>
      <c r="CT34" s="163"/>
      <c r="CU34" s="163"/>
      <c r="CV34" s="163"/>
      <c r="CW34" s="163"/>
      <c r="CX34" s="163"/>
      <c r="CY34" s="163"/>
      <c r="CZ34" s="163"/>
      <c r="DA34" s="163"/>
      <c r="DB34" s="163"/>
      <c r="DC34" s="163"/>
      <c r="DD34" s="163"/>
      <c r="DE34" s="163"/>
      <c r="DF34" s="163"/>
      <c r="DG34" s="163"/>
      <c r="DH34" s="163"/>
      <c r="DI34" s="163"/>
      <c r="DJ34" s="163"/>
      <c r="DK34" s="163"/>
      <c r="DL34" s="163"/>
      <c r="DM34" s="163"/>
      <c r="DN34" s="163"/>
      <c r="DO34" s="163"/>
      <c r="DP34" s="163"/>
      <c r="DQ34" s="163"/>
    </row>
    <row r="35" spans="1:121" s="18" customFormat="1" ht="13.15" customHeight="1" x14ac:dyDescent="0.2">
      <c r="A35" s="104"/>
      <c r="B35" s="104"/>
      <c r="C35" s="104">
        <v>642</v>
      </c>
      <c r="D35" s="104"/>
      <c r="E35" s="144" t="s">
        <v>282</v>
      </c>
      <c r="F35" s="105"/>
      <c r="G35" s="104" t="s">
        <v>47</v>
      </c>
      <c r="H35" s="106">
        <f>SUM(H36:H39)</f>
        <v>55600</v>
      </c>
      <c r="I35" s="106">
        <f>SUM(I36:I39)</f>
        <v>83388.509999999995</v>
      </c>
      <c r="J35" s="107">
        <f t="shared" si="0"/>
        <v>1.4997933453237409</v>
      </c>
      <c r="K35" s="106">
        <f>SUM(K36:K39)</f>
        <v>-27788.51</v>
      </c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62"/>
      <c r="BW35" s="162"/>
      <c r="BX35" s="162"/>
      <c r="BY35" s="162"/>
      <c r="BZ35" s="162"/>
      <c r="CA35" s="162"/>
      <c r="CB35" s="162"/>
      <c r="CC35" s="162"/>
      <c r="CD35" s="162"/>
      <c r="CE35" s="162"/>
      <c r="CF35" s="162"/>
      <c r="CG35" s="162"/>
      <c r="CH35" s="162"/>
      <c r="CI35" s="162"/>
      <c r="CJ35" s="162"/>
      <c r="CK35" s="162"/>
      <c r="CL35" s="162"/>
      <c r="CM35" s="162"/>
      <c r="CN35" s="162"/>
      <c r="CO35" s="162"/>
      <c r="CP35" s="162"/>
      <c r="CQ35" s="162"/>
      <c r="CR35" s="162"/>
      <c r="CS35" s="162"/>
      <c r="CT35" s="162"/>
      <c r="CU35" s="162"/>
      <c r="CV35" s="162"/>
      <c r="CW35" s="162"/>
      <c r="CX35" s="162"/>
      <c r="CY35" s="162"/>
      <c r="CZ35" s="162"/>
      <c r="DA35" s="162"/>
      <c r="DB35" s="162"/>
      <c r="DC35" s="162"/>
      <c r="DD35" s="162"/>
      <c r="DE35" s="162"/>
      <c r="DF35" s="162"/>
      <c r="DG35" s="162"/>
      <c r="DH35" s="162"/>
      <c r="DI35" s="162"/>
      <c r="DJ35" s="162"/>
      <c r="DK35" s="162"/>
      <c r="DL35" s="162"/>
      <c r="DM35" s="162"/>
      <c r="DN35" s="162"/>
      <c r="DO35" s="162"/>
      <c r="DP35" s="162"/>
      <c r="DQ35" s="162"/>
    </row>
    <row r="36" spans="1:121" s="139" customFormat="1" ht="13.15" customHeight="1" x14ac:dyDescent="0.2">
      <c r="A36" s="109"/>
      <c r="B36" s="109"/>
      <c r="C36" s="109"/>
      <c r="D36" s="109">
        <v>6421</v>
      </c>
      <c r="E36" s="145"/>
      <c r="F36" s="110"/>
      <c r="G36" s="136" t="s">
        <v>48</v>
      </c>
      <c r="H36" s="137">
        <v>500</v>
      </c>
      <c r="I36" s="137">
        <v>0</v>
      </c>
      <c r="J36" s="138">
        <f t="shared" si="0"/>
        <v>0</v>
      </c>
      <c r="K36" s="137">
        <f>H36-I36</f>
        <v>500</v>
      </c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3"/>
      <c r="CL36" s="163"/>
      <c r="CM36" s="163"/>
      <c r="CN36" s="163"/>
      <c r="CO36" s="163"/>
      <c r="CP36" s="163"/>
      <c r="CQ36" s="163"/>
      <c r="CR36" s="163"/>
      <c r="CS36" s="163"/>
      <c r="CT36" s="163"/>
      <c r="CU36" s="163"/>
      <c r="CV36" s="163"/>
      <c r="CW36" s="163"/>
      <c r="CX36" s="163"/>
      <c r="CY36" s="163"/>
      <c r="CZ36" s="163"/>
      <c r="DA36" s="163"/>
      <c r="DB36" s="163"/>
      <c r="DC36" s="163"/>
      <c r="DD36" s="163"/>
      <c r="DE36" s="163"/>
      <c r="DF36" s="163"/>
      <c r="DG36" s="163"/>
      <c r="DH36" s="163"/>
      <c r="DI36" s="163"/>
      <c r="DJ36" s="163"/>
      <c r="DK36" s="163"/>
      <c r="DL36" s="163"/>
      <c r="DM36" s="163"/>
      <c r="DN36" s="163"/>
      <c r="DO36" s="163"/>
      <c r="DP36" s="163"/>
      <c r="DQ36" s="163"/>
    </row>
    <row r="37" spans="1:121" s="139" customFormat="1" ht="13.15" customHeight="1" x14ac:dyDescent="0.2">
      <c r="A37" s="109"/>
      <c r="B37" s="109"/>
      <c r="C37" s="109"/>
      <c r="D37" s="109">
        <v>6422</v>
      </c>
      <c r="E37" s="145"/>
      <c r="F37" s="110"/>
      <c r="G37" s="136" t="s">
        <v>49</v>
      </c>
      <c r="H37" s="137">
        <v>18000</v>
      </c>
      <c r="I37" s="137">
        <v>15273.32</v>
      </c>
      <c r="J37" s="138">
        <f t="shared" si="0"/>
        <v>0.84851777777777782</v>
      </c>
      <c r="K37" s="137">
        <f>H37-I37</f>
        <v>2726.6800000000003</v>
      </c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3"/>
      <c r="CL37" s="163"/>
      <c r="CM37" s="163"/>
      <c r="CN37" s="163"/>
      <c r="CO37" s="163"/>
      <c r="CP37" s="163"/>
      <c r="CQ37" s="163"/>
      <c r="CR37" s="163"/>
      <c r="CS37" s="163"/>
      <c r="CT37" s="163"/>
      <c r="CU37" s="163"/>
      <c r="CV37" s="163"/>
      <c r="CW37" s="163"/>
      <c r="CX37" s="163"/>
      <c r="CY37" s="163"/>
      <c r="CZ37" s="163"/>
      <c r="DA37" s="163"/>
      <c r="DB37" s="163"/>
      <c r="DC37" s="163"/>
      <c r="DD37" s="163"/>
      <c r="DE37" s="163"/>
      <c r="DF37" s="163"/>
      <c r="DG37" s="163"/>
      <c r="DH37" s="163"/>
      <c r="DI37" s="163"/>
      <c r="DJ37" s="163"/>
      <c r="DK37" s="163"/>
      <c r="DL37" s="163"/>
      <c r="DM37" s="163"/>
      <c r="DN37" s="163"/>
      <c r="DO37" s="163"/>
      <c r="DP37" s="163"/>
      <c r="DQ37" s="163"/>
    </row>
    <row r="38" spans="1:121" s="139" customFormat="1" ht="13.15" customHeight="1" x14ac:dyDescent="0.2">
      <c r="A38" s="109"/>
      <c r="B38" s="109"/>
      <c r="C38" s="109"/>
      <c r="D38" s="109">
        <v>6423</v>
      </c>
      <c r="E38" s="145"/>
      <c r="F38" s="110"/>
      <c r="G38" s="136" t="s">
        <v>50</v>
      </c>
      <c r="H38" s="137">
        <v>31600</v>
      </c>
      <c r="I38" s="137">
        <v>63060.92</v>
      </c>
      <c r="J38" s="138">
        <f t="shared" si="0"/>
        <v>1.9955987341772152</v>
      </c>
      <c r="K38" s="137">
        <f>H38-I38</f>
        <v>-31460.92</v>
      </c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3"/>
      <c r="BD38" s="163"/>
      <c r="BE38" s="163"/>
      <c r="BF38" s="163"/>
      <c r="BG38" s="163"/>
      <c r="BH38" s="163"/>
      <c r="BI38" s="163"/>
      <c r="BJ38" s="163"/>
      <c r="BK38" s="163"/>
      <c r="BL38" s="163"/>
      <c r="BM38" s="163"/>
      <c r="BN38" s="163"/>
      <c r="BO38" s="163"/>
      <c r="BP38" s="163"/>
      <c r="BQ38" s="163"/>
      <c r="BR38" s="163"/>
      <c r="BS38" s="163"/>
      <c r="BT38" s="163"/>
      <c r="BU38" s="163"/>
      <c r="BV38" s="163"/>
      <c r="BW38" s="163"/>
      <c r="BX38" s="163"/>
      <c r="BY38" s="163"/>
      <c r="BZ38" s="163"/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3"/>
      <c r="CL38" s="163"/>
      <c r="CM38" s="163"/>
      <c r="CN38" s="163"/>
      <c r="CO38" s="163"/>
      <c r="CP38" s="163"/>
      <c r="CQ38" s="163"/>
      <c r="CR38" s="163"/>
      <c r="CS38" s="163"/>
      <c r="CT38" s="163"/>
      <c r="CU38" s="163"/>
      <c r="CV38" s="163"/>
      <c r="CW38" s="163"/>
      <c r="CX38" s="163"/>
      <c r="CY38" s="163"/>
      <c r="CZ38" s="163"/>
      <c r="DA38" s="163"/>
      <c r="DB38" s="163"/>
      <c r="DC38" s="163"/>
      <c r="DD38" s="163"/>
      <c r="DE38" s="163"/>
      <c r="DF38" s="163"/>
      <c r="DG38" s="163"/>
      <c r="DH38" s="163"/>
      <c r="DI38" s="163"/>
      <c r="DJ38" s="163"/>
      <c r="DK38" s="163"/>
      <c r="DL38" s="163"/>
      <c r="DM38" s="163"/>
      <c r="DN38" s="163"/>
      <c r="DO38" s="163"/>
      <c r="DP38" s="163"/>
      <c r="DQ38" s="163"/>
    </row>
    <row r="39" spans="1:121" s="139" customFormat="1" ht="13.15" customHeight="1" x14ac:dyDescent="0.2">
      <c r="A39" s="109"/>
      <c r="B39" s="109"/>
      <c r="C39" s="109"/>
      <c r="D39" s="109">
        <v>6429</v>
      </c>
      <c r="E39" s="145"/>
      <c r="F39" s="110"/>
      <c r="G39" s="136" t="s">
        <v>51</v>
      </c>
      <c r="H39" s="137">
        <v>5500</v>
      </c>
      <c r="I39" s="137">
        <v>5054.2700000000004</v>
      </c>
      <c r="J39" s="138">
        <f t="shared" si="0"/>
        <v>0.9189581818181819</v>
      </c>
      <c r="K39" s="137">
        <f>H39-I39</f>
        <v>445.72999999999956</v>
      </c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/>
      <c r="CN39" s="163"/>
      <c r="CO39" s="163"/>
      <c r="CP39" s="163"/>
      <c r="CQ39" s="163"/>
      <c r="CR39" s="163"/>
      <c r="CS39" s="163"/>
      <c r="CT39" s="163"/>
      <c r="CU39" s="163"/>
      <c r="CV39" s="163"/>
      <c r="CW39" s="163"/>
      <c r="CX39" s="163"/>
      <c r="CY39" s="163"/>
      <c r="CZ39" s="163"/>
      <c r="DA39" s="163"/>
      <c r="DB39" s="163"/>
      <c r="DC39" s="163"/>
      <c r="DD39" s="163"/>
      <c r="DE39" s="163"/>
      <c r="DF39" s="163"/>
      <c r="DG39" s="163"/>
      <c r="DH39" s="163"/>
      <c r="DI39" s="163"/>
      <c r="DJ39" s="163"/>
      <c r="DK39" s="163"/>
      <c r="DL39" s="163"/>
      <c r="DM39" s="163"/>
      <c r="DN39" s="163"/>
      <c r="DO39" s="163"/>
      <c r="DP39" s="163"/>
      <c r="DQ39" s="163"/>
    </row>
    <row r="40" spans="1:121" s="18" customFormat="1" ht="13.15" customHeight="1" x14ac:dyDescent="0.2">
      <c r="A40" s="102"/>
      <c r="B40" s="102">
        <v>65</v>
      </c>
      <c r="C40" s="102"/>
      <c r="D40" s="102"/>
      <c r="E40" s="143"/>
      <c r="F40" s="103"/>
      <c r="G40" s="102" t="s">
        <v>287</v>
      </c>
      <c r="H40" s="29">
        <f>H41+H44+H48</f>
        <v>556200</v>
      </c>
      <c r="I40" s="29">
        <f>I41+I44+I48</f>
        <v>529511.25</v>
      </c>
      <c r="J40" s="30">
        <f t="shared" si="0"/>
        <v>0.95201591154261056</v>
      </c>
      <c r="K40" s="29">
        <f>K41+K44+K48</f>
        <v>26688.749999999993</v>
      </c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2"/>
      <c r="CR40" s="162"/>
      <c r="CS40" s="162"/>
      <c r="CT40" s="162"/>
      <c r="CU40" s="162"/>
      <c r="CV40" s="162"/>
      <c r="CW40" s="162"/>
      <c r="CX40" s="162"/>
      <c r="CY40" s="162"/>
      <c r="CZ40" s="162"/>
      <c r="DA40" s="162"/>
      <c r="DB40" s="162"/>
      <c r="DC40" s="162"/>
      <c r="DD40" s="162"/>
      <c r="DE40" s="162"/>
      <c r="DF40" s="162"/>
      <c r="DG40" s="162"/>
      <c r="DH40" s="162"/>
      <c r="DI40" s="162"/>
      <c r="DJ40" s="162"/>
      <c r="DK40" s="162"/>
      <c r="DL40" s="162"/>
      <c r="DM40" s="162"/>
      <c r="DN40" s="162"/>
      <c r="DO40" s="162"/>
      <c r="DP40" s="162"/>
      <c r="DQ40" s="162"/>
    </row>
    <row r="41" spans="1:121" s="18" customFormat="1" ht="13.15" customHeight="1" x14ac:dyDescent="0.2">
      <c r="A41" s="104"/>
      <c r="B41" s="104"/>
      <c r="C41" s="104">
        <v>651</v>
      </c>
      <c r="D41" s="104"/>
      <c r="E41" s="144"/>
      <c r="F41" s="105"/>
      <c r="G41" s="104" t="s">
        <v>52</v>
      </c>
      <c r="H41" s="106">
        <f>SUM(H42:H43)</f>
        <v>338000</v>
      </c>
      <c r="I41" s="106">
        <f>SUM(I42:I43)</f>
        <v>381640.07</v>
      </c>
      <c r="J41" s="107">
        <f t="shared" si="0"/>
        <v>1.1291126331360948</v>
      </c>
      <c r="K41" s="106">
        <f>SUM(K42:K43)</f>
        <v>-43640.070000000007</v>
      </c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2"/>
      <c r="CN41" s="162"/>
      <c r="CO41" s="162"/>
      <c r="CP41" s="162"/>
      <c r="CQ41" s="162"/>
      <c r="CR41" s="162"/>
      <c r="CS41" s="162"/>
      <c r="CT41" s="162"/>
      <c r="CU41" s="162"/>
      <c r="CV41" s="162"/>
      <c r="CW41" s="162"/>
      <c r="CX41" s="162"/>
      <c r="CY41" s="162"/>
      <c r="CZ41" s="162"/>
      <c r="DA41" s="162"/>
      <c r="DB41" s="162"/>
      <c r="DC41" s="162"/>
      <c r="DD41" s="162"/>
      <c r="DE41" s="162"/>
      <c r="DF41" s="162"/>
      <c r="DG41" s="162"/>
      <c r="DH41" s="162"/>
      <c r="DI41" s="162"/>
      <c r="DJ41" s="162"/>
      <c r="DK41" s="162"/>
      <c r="DL41" s="162"/>
      <c r="DM41" s="162"/>
      <c r="DN41" s="162"/>
      <c r="DO41" s="162"/>
      <c r="DP41" s="162"/>
      <c r="DQ41" s="162"/>
    </row>
    <row r="42" spans="1:121" s="139" customFormat="1" ht="13.15" customHeight="1" x14ac:dyDescent="0.2">
      <c r="A42" s="109"/>
      <c r="B42" s="109"/>
      <c r="C42" s="109"/>
      <c r="D42" s="109">
        <v>6512</v>
      </c>
      <c r="E42" s="145"/>
      <c r="F42" s="110"/>
      <c r="G42" s="136" t="s">
        <v>53</v>
      </c>
      <c r="H42" s="137">
        <v>337000</v>
      </c>
      <c r="I42" s="137">
        <v>381592.51</v>
      </c>
      <c r="J42" s="138">
        <f t="shared" si="0"/>
        <v>1.1323219881305637</v>
      </c>
      <c r="K42" s="137">
        <f>H42-I42</f>
        <v>-44592.510000000009</v>
      </c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3"/>
      <c r="CB42" s="163"/>
      <c r="CC42" s="163"/>
      <c r="CD42" s="163"/>
      <c r="CE42" s="163"/>
      <c r="CF42" s="163"/>
      <c r="CG42" s="163"/>
      <c r="CH42" s="163"/>
      <c r="CI42" s="163"/>
      <c r="CJ42" s="163"/>
      <c r="CK42" s="163"/>
      <c r="CL42" s="163"/>
      <c r="CM42" s="163"/>
      <c r="CN42" s="163"/>
      <c r="CO42" s="163"/>
      <c r="CP42" s="163"/>
      <c r="CQ42" s="163"/>
      <c r="CR42" s="163"/>
      <c r="CS42" s="163"/>
      <c r="CT42" s="163"/>
      <c r="CU42" s="163"/>
      <c r="CV42" s="163"/>
      <c r="CW42" s="163"/>
      <c r="CX42" s="163"/>
      <c r="CY42" s="163"/>
      <c r="CZ42" s="163"/>
      <c r="DA42" s="163"/>
      <c r="DB42" s="163"/>
      <c r="DC42" s="163"/>
      <c r="DD42" s="163"/>
      <c r="DE42" s="163"/>
      <c r="DF42" s="163"/>
      <c r="DG42" s="163"/>
      <c r="DH42" s="163"/>
      <c r="DI42" s="163"/>
      <c r="DJ42" s="163"/>
      <c r="DK42" s="163"/>
      <c r="DL42" s="163"/>
      <c r="DM42" s="163"/>
      <c r="DN42" s="163"/>
      <c r="DO42" s="163"/>
      <c r="DP42" s="163"/>
      <c r="DQ42" s="163"/>
    </row>
    <row r="43" spans="1:121" s="139" customFormat="1" ht="13.15" customHeight="1" x14ac:dyDescent="0.2">
      <c r="A43" s="109"/>
      <c r="B43" s="109"/>
      <c r="C43" s="109"/>
      <c r="D43" s="109">
        <v>6513</v>
      </c>
      <c r="E43" s="145"/>
      <c r="F43" s="110"/>
      <c r="G43" s="136" t="s">
        <v>54</v>
      </c>
      <c r="H43" s="137">
        <v>1000</v>
      </c>
      <c r="I43" s="137">
        <v>47.56</v>
      </c>
      <c r="J43" s="138">
        <f t="shared" si="0"/>
        <v>4.7560000000000005E-2</v>
      </c>
      <c r="K43" s="137">
        <f>H43-I43</f>
        <v>952.44</v>
      </c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63"/>
      <c r="BY43" s="163"/>
      <c r="BZ43" s="163"/>
      <c r="CA43" s="163"/>
      <c r="CB43" s="163"/>
      <c r="CC43" s="163"/>
      <c r="CD43" s="163"/>
      <c r="CE43" s="163"/>
      <c r="CF43" s="163"/>
      <c r="CG43" s="163"/>
      <c r="CH43" s="163"/>
      <c r="CI43" s="163"/>
      <c r="CJ43" s="163"/>
      <c r="CK43" s="163"/>
      <c r="CL43" s="163"/>
      <c r="CM43" s="163"/>
      <c r="CN43" s="163"/>
      <c r="CO43" s="163"/>
      <c r="CP43" s="163"/>
      <c r="CQ43" s="163"/>
      <c r="CR43" s="163"/>
      <c r="CS43" s="163"/>
      <c r="CT43" s="163"/>
      <c r="CU43" s="163"/>
      <c r="CV43" s="163"/>
      <c r="CW43" s="163"/>
      <c r="CX43" s="163"/>
      <c r="CY43" s="163"/>
      <c r="CZ43" s="163"/>
      <c r="DA43" s="163"/>
      <c r="DB43" s="163"/>
      <c r="DC43" s="163"/>
      <c r="DD43" s="163"/>
      <c r="DE43" s="163"/>
      <c r="DF43" s="163"/>
      <c r="DG43" s="163"/>
      <c r="DH43" s="163"/>
      <c r="DI43" s="163"/>
      <c r="DJ43" s="163"/>
      <c r="DK43" s="163"/>
      <c r="DL43" s="163"/>
      <c r="DM43" s="163"/>
      <c r="DN43" s="163"/>
      <c r="DO43" s="163"/>
      <c r="DP43" s="163"/>
      <c r="DQ43" s="163"/>
    </row>
    <row r="44" spans="1:121" s="18" customFormat="1" ht="13.15" customHeight="1" x14ac:dyDescent="0.2">
      <c r="A44" s="104"/>
      <c r="B44" s="104"/>
      <c r="C44" s="104">
        <v>652</v>
      </c>
      <c r="D44" s="104"/>
      <c r="E44" s="144" t="s">
        <v>283</v>
      </c>
      <c r="F44" s="105"/>
      <c r="G44" s="104" t="s">
        <v>55</v>
      </c>
      <c r="H44" s="106">
        <f>SUM(H45:H47)</f>
        <v>95200</v>
      </c>
      <c r="I44" s="106">
        <f>SUM(I45:I47)</f>
        <v>38006.519999999997</v>
      </c>
      <c r="J44" s="107">
        <f t="shared" si="0"/>
        <v>0.39922815126050415</v>
      </c>
      <c r="K44" s="106">
        <f>SUM(K45:K47)</f>
        <v>57193.48</v>
      </c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</row>
    <row r="45" spans="1:121" s="139" customFormat="1" ht="13.15" customHeight="1" x14ac:dyDescent="0.2">
      <c r="A45" s="109"/>
      <c r="B45" s="109"/>
      <c r="C45" s="109"/>
      <c r="D45" s="109">
        <v>6522</v>
      </c>
      <c r="E45" s="146"/>
      <c r="F45" s="149"/>
      <c r="G45" s="136" t="s">
        <v>56</v>
      </c>
      <c r="H45" s="137">
        <v>4000</v>
      </c>
      <c r="I45" s="137">
        <v>3707.55</v>
      </c>
      <c r="J45" s="138">
        <f t="shared" si="0"/>
        <v>0.92688750000000009</v>
      </c>
      <c r="K45" s="137">
        <f>H45-I45</f>
        <v>292.44999999999982</v>
      </c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3"/>
      <c r="BD45" s="163"/>
      <c r="BE45" s="163"/>
      <c r="BF45" s="163"/>
      <c r="BG45" s="163"/>
      <c r="BH45" s="163"/>
      <c r="BI45" s="163"/>
      <c r="BJ45" s="163"/>
      <c r="BK45" s="163"/>
      <c r="BL45" s="163"/>
      <c r="BM45" s="163"/>
      <c r="BN45" s="163"/>
      <c r="BO45" s="163"/>
      <c r="BP45" s="163"/>
      <c r="BQ45" s="163"/>
      <c r="BR45" s="163"/>
      <c r="BS45" s="163"/>
      <c r="BT45" s="163"/>
      <c r="BU45" s="163"/>
      <c r="BV45" s="163"/>
      <c r="BW45" s="163"/>
      <c r="BX45" s="163"/>
      <c r="BY45" s="163"/>
      <c r="BZ45" s="163"/>
      <c r="CA45" s="163"/>
      <c r="CB45" s="163"/>
      <c r="CC45" s="163"/>
      <c r="CD45" s="163"/>
      <c r="CE45" s="163"/>
      <c r="CF45" s="163"/>
      <c r="CG45" s="163"/>
      <c r="CH45" s="163"/>
      <c r="CI45" s="163"/>
      <c r="CJ45" s="163"/>
      <c r="CK45" s="163"/>
      <c r="CL45" s="163"/>
      <c r="CM45" s="163"/>
      <c r="CN45" s="163"/>
      <c r="CO45" s="163"/>
      <c r="CP45" s="163"/>
      <c r="CQ45" s="163"/>
      <c r="CR45" s="163"/>
      <c r="CS45" s="163"/>
      <c r="CT45" s="163"/>
      <c r="CU45" s="163"/>
      <c r="CV45" s="163"/>
      <c r="CW45" s="163"/>
      <c r="CX45" s="163"/>
      <c r="CY45" s="163"/>
      <c r="CZ45" s="163"/>
      <c r="DA45" s="163"/>
      <c r="DB45" s="163"/>
      <c r="DC45" s="163"/>
      <c r="DD45" s="163"/>
      <c r="DE45" s="163"/>
      <c r="DF45" s="163"/>
      <c r="DG45" s="163"/>
      <c r="DH45" s="163"/>
      <c r="DI45" s="163"/>
      <c r="DJ45" s="163"/>
      <c r="DK45" s="163"/>
      <c r="DL45" s="163"/>
      <c r="DM45" s="163"/>
      <c r="DN45" s="163"/>
      <c r="DO45" s="163"/>
      <c r="DP45" s="163"/>
      <c r="DQ45" s="163"/>
    </row>
    <row r="46" spans="1:121" s="139" customFormat="1" ht="13.15" customHeight="1" x14ac:dyDescent="0.2">
      <c r="A46" s="109"/>
      <c r="B46" s="109"/>
      <c r="C46" s="109"/>
      <c r="D46" s="109">
        <v>6524</v>
      </c>
      <c r="E46" s="145"/>
      <c r="F46" s="110"/>
      <c r="G46" s="136" t="s">
        <v>57</v>
      </c>
      <c r="H46" s="137">
        <v>2200</v>
      </c>
      <c r="I46" s="137">
        <v>2217.5500000000002</v>
      </c>
      <c r="J46" s="138">
        <f t="shared" si="0"/>
        <v>1.0079772727272729</v>
      </c>
      <c r="K46" s="137">
        <f>H46-I46</f>
        <v>-17.550000000000182</v>
      </c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/>
      <c r="BN46" s="163"/>
      <c r="BO46" s="163"/>
      <c r="BP46" s="163"/>
      <c r="BQ46" s="163"/>
      <c r="BR46" s="163"/>
      <c r="BS46" s="163"/>
      <c r="BT46" s="163"/>
      <c r="BU46" s="163"/>
      <c r="BV46" s="163"/>
      <c r="BW46" s="163"/>
      <c r="BX46" s="163"/>
      <c r="BY46" s="163"/>
      <c r="BZ46" s="163"/>
      <c r="CA46" s="163"/>
      <c r="CB46" s="163"/>
      <c r="CC46" s="163"/>
      <c r="CD46" s="163"/>
      <c r="CE46" s="163"/>
      <c r="CF46" s="163"/>
      <c r="CG46" s="163"/>
      <c r="CH46" s="163"/>
      <c r="CI46" s="163"/>
      <c r="CJ46" s="163"/>
      <c r="CK46" s="163"/>
      <c r="CL46" s="163"/>
      <c r="CM46" s="163"/>
      <c r="CN46" s="163"/>
      <c r="CO46" s="163"/>
      <c r="CP46" s="163"/>
      <c r="CQ46" s="163"/>
      <c r="CR46" s="163"/>
      <c r="CS46" s="163"/>
      <c r="CT46" s="163"/>
      <c r="CU46" s="163"/>
      <c r="CV46" s="163"/>
      <c r="CW46" s="163"/>
      <c r="CX46" s="163"/>
      <c r="CY46" s="163"/>
      <c r="CZ46" s="163"/>
      <c r="DA46" s="163"/>
      <c r="DB46" s="163"/>
      <c r="DC46" s="163"/>
      <c r="DD46" s="163"/>
      <c r="DE46" s="163"/>
      <c r="DF46" s="163"/>
      <c r="DG46" s="163"/>
      <c r="DH46" s="163"/>
      <c r="DI46" s="163"/>
      <c r="DJ46" s="163"/>
      <c r="DK46" s="163"/>
      <c r="DL46" s="163"/>
      <c r="DM46" s="163"/>
      <c r="DN46" s="163"/>
      <c r="DO46" s="163"/>
      <c r="DP46" s="163"/>
      <c r="DQ46" s="163"/>
    </row>
    <row r="47" spans="1:121" s="139" customFormat="1" ht="13.15" customHeight="1" x14ac:dyDescent="0.2">
      <c r="A47" s="109"/>
      <c r="B47" s="109"/>
      <c r="C47" s="109"/>
      <c r="D47" s="109">
        <v>6526</v>
      </c>
      <c r="E47" s="145"/>
      <c r="F47" s="110"/>
      <c r="G47" s="136" t="s">
        <v>58</v>
      </c>
      <c r="H47" s="137">
        <v>89000</v>
      </c>
      <c r="I47" s="137">
        <v>32081.42</v>
      </c>
      <c r="J47" s="138">
        <f t="shared" si="0"/>
        <v>0.36046539325842697</v>
      </c>
      <c r="K47" s="137">
        <f>H47-I47</f>
        <v>56918.58</v>
      </c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  <c r="BB47" s="163"/>
      <c r="BC47" s="163"/>
      <c r="BD47" s="163"/>
      <c r="BE47" s="163"/>
      <c r="BF47" s="163"/>
      <c r="BG47" s="163"/>
      <c r="BH47" s="163"/>
      <c r="BI47" s="163"/>
      <c r="BJ47" s="163"/>
      <c r="BK47" s="163"/>
      <c r="BL47" s="163"/>
      <c r="BM47" s="163"/>
      <c r="BN47" s="163"/>
      <c r="BO47" s="163"/>
      <c r="BP47" s="163"/>
      <c r="BQ47" s="163"/>
      <c r="BR47" s="163"/>
      <c r="BS47" s="163"/>
      <c r="BT47" s="163"/>
      <c r="BU47" s="163"/>
      <c r="BV47" s="163"/>
      <c r="BW47" s="163"/>
      <c r="BX47" s="163"/>
      <c r="BY47" s="163"/>
      <c r="BZ47" s="163"/>
      <c r="CA47" s="163"/>
      <c r="CB47" s="163"/>
      <c r="CC47" s="163"/>
      <c r="CD47" s="163"/>
      <c r="CE47" s="163"/>
      <c r="CF47" s="163"/>
      <c r="CG47" s="163"/>
      <c r="CH47" s="163"/>
      <c r="CI47" s="163"/>
      <c r="CJ47" s="163"/>
      <c r="CK47" s="163"/>
      <c r="CL47" s="163"/>
      <c r="CM47" s="163"/>
      <c r="CN47" s="163"/>
      <c r="CO47" s="163"/>
      <c r="CP47" s="163"/>
      <c r="CQ47" s="163"/>
      <c r="CR47" s="163"/>
      <c r="CS47" s="163"/>
      <c r="CT47" s="163"/>
      <c r="CU47" s="163"/>
      <c r="CV47" s="163"/>
      <c r="CW47" s="163"/>
      <c r="CX47" s="163"/>
      <c r="CY47" s="163"/>
      <c r="CZ47" s="163"/>
      <c r="DA47" s="163"/>
      <c r="DB47" s="163"/>
      <c r="DC47" s="163"/>
      <c r="DD47" s="163"/>
      <c r="DE47" s="163"/>
      <c r="DF47" s="163"/>
      <c r="DG47" s="163"/>
      <c r="DH47" s="163"/>
      <c r="DI47" s="163"/>
      <c r="DJ47" s="163"/>
      <c r="DK47" s="163"/>
      <c r="DL47" s="163"/>
      <c r="DM47" s="163"/>
      <c r="DN47" s="163"/>
      <c r="DO47" s="163"/>
      <c r="DP47" s="163"/>
      <c r="DQ47" s="163"/>
    </row>
    <row r="48" spans="1:121" s="18" customFormat="1" ht="13.15" customHeight="1" x14ac:dyDescent="0.2">
      <c r="A48" s="104"/>
      <c r="B48" s="104"/>
      <c r="C48" s="104">
        <v>653</v>
      </c>
      <c r="D48" s="104"/>
      <c r="E48" s="144">
        <v>43</v>
      </c>
      <c r="F48" s="105"/>
      <c r="G48" s="104" t="s">
        <v>59</v>
      </c>
      <c r="H48" s="106">
        <f>SUM(H49:H50)</f>
        <v>123000</v>
      </c>
      <c r="I48" s="106">
        <f>SUM(I49:I50)</f>
        <v>109864.66</v>
      </c>
      <c r="J48" s="107">
        <f t="shared" si="0"/>
        <v>0.89320861788617889</v>
      </c>
      <c r="K48" s="106">
        <f>SUM(K49:K50)</f>
        <v>13135.339999999997</v>
      </c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2"/>
      <c r="CB48" s="162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162"/>
      <c r="CN48" s="162"/>
      <c r="CO48" s="162"/>
      <c r="CP48" s="162"/>
      <c r="CQ48" s="162"/>
      <c r="CR48" s="162"/>
      <c r="CS48" s="162"/>
      <c r="CT48" s="162"/>
      <c r="CU48" s="162"/>
      <c r="CV48" s="162"/>
      <c r="CW48" s="162"/>
      <c r="CX48" s="162"/>
      <c r="CY48" s="162"/>
      <c r="CZ48" s="162"/>
      <c r="DA48" s="162"/>
      <c r="DB48" s="162"/>
      <c r="DC48" s="162"/>
      <c r="DD48" s="162"/>
      <c r="DE48" s="162"/>
      <c r="DF48" s="162"/>
      <c r="DG48" s="162"/>
      <c r="DH48" s="162"/>
      <c r="DI48" s="162"/>
      <c r="DJ48" s="162"/>
      <c r="DK48" s="162"/>
      <c r="DL48" s="162"/>
      <c r="DM48" s="162"/>
      <c r="DN48" s="162"/>
      <c r="DO48" s="162"/>
      <c r="DP48" s="162"/>
      <c r="DQ48" s="162"/>
    </row>
    <row r="49" spans="1:121" s="139" customFormat="1" ht="13.15" customHeight="1" x14ac:dyDescent="0.2">
      <c r="A49" s="109"/>
      <c r="B49" s="109"/>
      <c r="C49" s="109"/>
      <c r="D49" s="109">
        <v>6531</v>
      </c>
      <c r="E49" s="145"/>
      <c r="F49" s="110"/>
      <c r="G49" s="136" t="s">
        <v>60</v>
      </c>
      <c r="H49" s="137">
        <v>3000</v>
      </c>
      <c r="I49" s="137">
        <v>2731.5</v>
      </c>
      <c r="J49" s="138">
        <f t="shared" si="0"/>
        <v>0.91049999999999998</v>
      </c>
      <c r="K49" s="137">
        <f>H49-I49</f>
        <v>268.5</v>
      </c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163"/>
      <c r="CU49" s="163"/>
      <c r="CV49" s="163"/>
      <c r="CW49" s="163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3"/>
      <c r="DJ49" s="163"/>
      <c r="DK49" s="163"/>
      <c r="DL49" s="163"/>
      <c r="DM49" s="163"/>
      <c r="DN49" s="163"/>
      <c r="DO49" s="163"/>
      <c r="DP49" s="163"/>
      <c r="DQ49" s="163"/>
    </row>
    <row r="50" spans="1:121" s="139" customFormat="1" ht="13.15" customHeight="1" x14ac:dyDescent="0.2">
      <c r="A50" s="109"/>
      <c r="B50" s="109"/>
      <c r="C50" s="109"/>
      <c r="D50" s="109">
        <v>6532</v>
      </c>
      <c r="E50" s="145"/>
      <c r="F50" s="110"/>
      <c r="G50" s="136" t="s">
        <v>288</v>
      </c>
      <c r="H50" s="137">
        <v>120000</v>
      </c>
      <c r="I50" s="137">
        <v>107133.16</v>
      </c>
      <c r="J50" s="138">
        <f t="shared" si="0"/>
        <v>0.89277633333333339</v>
      </c>
      <c r="K50" s="137">
        <f>H50-I50</f>
        <v>12866.839999999997</v>
      </c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3"/>
      <c r="BX50" s="163"/>
      <c r="BY50" s="163"/>
      <c r="BZ50" s="163"/>
      <c r="CA50" s="163"/>
      <c r="CB50" s="163"/>
      <c r="CC50" s="163"/>
      <c r="CD50" s="163"/>
      <c r="CE50" s="163"/>
      <c r="CF50" s="163"/>
      <c r="CG50" s="163"/>
      <c r="CH50" s="163"/>
      <c r="CI50" s="163"/>
      <c r="CJ50" s="163"/>
      <c r="CK50" s="163"/>
      <c r="CL50" s="163"/>
      <c r="CM50" s="163"/>
      <c r="CN50" s="163"/>
      <c r="CO50" s="163"/>
      <c r="CP50" s="163"/>
      <c r="CQ50" s="163"/>
      <c r="CR50" s="163"/>
      <c r="CS50" s="163"/>
      <c r="CT50" s="163"/>
      <c r="CU50" s="163"/>
      <c r="CV50" s="163"/>
      <c r="CW50" s="163"/>
      <c r="CX50" s="163"/>
      <c r="CY50" s="163"/>
      <c r="CZ50" s="163"/>
      <c r="DA50" s="163"/>
      <c r="DB50" s="163"/>
      <c r="DC50" s="163"/>
      <c r="DD50" s="163"/>
      <c r="DE50" s="163"/>
      <c r="DF50" s="163"/>
      <c r="DG50" s="163"/>
      <c r="DH50" s="163"/>
      <c r="DI50" s="163"/>
      <c r="DJ50" s="163"/>
      <c r="DK50" s="163"/>
      <c r="DL50" s="163"/>
      <c r="DM50" s="163"/>
      <c r="DN50" s="163"/>
      <c r="DO50" s="163"/>
      <c r="DP50" s="163"/>
      <c r="DQ50" s="163"/>
    </row>
    <row r="51" spans="1:121" s="18" customFormat="1" ht="13.15" customHeight="1" x14ac:dyDescent="0.2">
      <c r="A51" s="121"/>
      <c r="B51" s="121">
        <v>66</v>
      </c>
      <c r="C51" s="121"/>
      <c r="D51" s="121"/>
      <c r="E51" s="147"/>
      <c r="F51" s="122"/>
      <c r="G51" s="123" t="s">
        <v>289</v>
      </c>
      <c r="H51" s="124">
        <f>H52</f>
        <v>0</v>
      </c>
      <c r="I51" s="124">
        <f t="shared" ref="I51:K52" si="1">I52</f>
        <v>0</v>
      </c>
      <c r="J51" s="125"/>
      <c r="K51" s="124">
        <f t="shared" si="1"/>
        <v>0</v>
      </c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2"/>
      <c r="BZ51" s="162"/>
      <c r="CA51" s="162"/>
      <c r="CB51" s="162"/>
      <c r="CC51" s="162"/>
      <c r="CD51" s="162"/>
      <c r="CE51" s="162"/>
      <c r="CF51" s="162"/>
      <c r="CG51" s="162"/>
      <c r="CH51" s="162"/>
      <c r="CI51" s="162"/>
      <c r="CJ51" s="162"/>
      <c r="CK51" s="162"/>
      <c r="CL51" s="162"/>
      <c r="CM51" s="162"/>
      <c r="CN51" s="162"/>
      <c r="CO51" s="162"/>
      <c r="CP51" s="162"/>
      <c r="CQ51" s="162"/>
      <c r="CR51" s="162"/>
      <c r="CS51" s="162"/>
      <c r="CT51" s="162"/>
      <c r="CU51" s="162"/>
      <c r="CV51" s="162"/>
      <c r="CW51" s="162"/>
      <c r="CX51" s="162"/>
      <c r="CY51" s="162"/>
      <c r="CZ51" s="162"/>
      <c r="DA51" s="162"/>
      <c r="DB51" s="162"/>
      <c r="DC51" s="162"/>
      <c r="DD51" s="162"/>
      <c r="DE51" s="162"/>
      <c r="DF51" s="162"/>
      <c r="DG51" s="162"/>
      <c r="DH51" s="162"/>
      <c r="DI51" s="162"/>
      <c r="DJ51" s="162"/>
      <c r="DK51" s="162"/>
      <c r="DL51" s="162"/>
      <c r="DM51" s="162"/>
      <c r="DN51" s="162"/>
      <c r="DO51" s="162"/>
      <c r="DP51" s="162"/>
      <c r="DQ51" s="162"/>
    </row>
    <row r="52" spans="1:121" s="18" customFormat="1" ht="13.15" customHeight="1" x14ac:dyDescent="0.2">
      <c r="A52" s="104"/>
      <c r="B52" s="104"/>
      <c r="C52" s="104">
        <v>663</v>
      </c>
      <c r="D52" s="104"/>
      <c r="E52" s="144">
        <v>61</v>
      </c>
      <c r="F52" s="105"/>
      <c r="G52" s="104" t="s">
        <v>290</v>
      </c>
      <c r="H52" s="106">
        <f>H53</f>
        <v>0</v>
      </c>
      <c r="I52" s="106">
        <f t="shared" si="1"/>
        <v>0</v>
      </c>
      <c r="J52" s="107"/>
      <c r="K52" s="106">
        <f t="shared" si="1"/>
        <v>0</v>
      </c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2"/>
      <c r="BR52" s="162"/>
      <c r="BS52" s="162"/>
      <c r="BT52" s="162"/>
      <c r="BU52" s="162"/>
      <c r="BV52" s="162"/>
      <c r="BW52" s="162"/>
      <c r="BX52" s="162"/>
      <c r="BY52" s="162"/>
      <c r="BZ52" s="162"/>
      <c r="CA52" s="162"/>
      <c r="CB52" s="162"/>
      <c r="CC52" s="162"/>
      <c r="CD52" s="162"/>
      <c r="CE52" s="162"/>
      <c r="CF52" s="162"/>
      <c r="CG52" s="162"/>
      <c r="CH52" s="162"/>
      <c r="CI52" s="162"/>
      <c r="CJ52" s="162"/>
      <c r="CK52" s="162"/>
      <c r="CL52" s="162"/>
      <c r="CM52" s="162"/>
      <c r="CN52" s="162"/>
      <c r="CO52" s="162"/>
      <c r="CP52" s="162"/>
      <c r="CQ52" s="162"/>
      <c r="CR52" s="162"/>
      <c r="CS52" s="162"/>
      <c r="CT52" s="162"/>
      <c r="CU52" s="162"/>
      <c r="CV52" s="162"/>
      <c r="CW52" s="162"/>
      <c r="CX52" s="162"/>
      <c r="CY52" s="162"/>
      <c r="CZ52" s="162"/>
      <c r="DA52" s="162"/>
      <c r="DB52" s="162"/>
      <c r="DC52" s="162"/>
      <c r="DD52" s="162"/>
      <c r="DE52" s="162"/>
      <c r="DF52" s="162"/>
      <c r="DG52" s="162"/>
      <c r="DH52" s="162"/>
      <c r="DI52" s="162"/>
      <c r="DJ52" s="162"/>
      <c r="DK52" s="162"/>
      <c r="DL52" s="162"/>
      <c r="DM52" s="162"/>
      <c r="DN52" s="162"/>
      <c r="DO52" s="162"/>
      <c r="DP52" s="162"/>
      <c r="DQ52" s="162"/>
    </row>
    <row r="53" spans="1:121" s="139" customFormat="1" ht="13.15" customHeight="1" x14ac:dyDescent="0.2">
      <c r="A53" s="109"/>
      <c r="B53" s="109"/>
      <c r="C53" s="109"/>
      <c r="D53" s="109">
        <v>6631</v>
      </c>
      <c r="E53" s="145"/>
      <c r="F53" s="110"/>
      <c r="G53" s="136" t="s">
        <v>61</v>
      </c>
      <c r="H53" s="137">
        <v>0</v>
      </c>
      <c r="I53" s="137">
        <v>0</v>
      </c>
      <c r="J53" s="138"/>
      <c r="K53" s="137">
        <f>H53-I53</f>
        <v>0</v>
      </c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3"/>
      <c r="CO53" s="163"/>
      <c r="CP53" s="163"/>
      <c r="CQ53" s="163"/>
      <c r="CR53" s="163"/>
      <c r="CS53" s="163"/>
      <c r="CT53" s="163"/>
      <c r="CU53" s="163"/>
      <c r="CV53" s="163"/>
      <c r="CW53" s="163"/>
      <c r="CX53" s="163"/>
      <c r="CY53" s="163"/>
      <c r="CZ53" s="163"/>
      <c r="DA53" s="163"/>
      <c r="DB53" s="163"/>
      <c r="DC53" s="163"/>
      <c r="DD53" s="163"/>
      <c r="DE53" s="163"/>
      <c r="DF53" s="163"/>
      <c r="DG53" s="163"/>
      <c r="DH53" s="163"/>
      <c r="DI53" s="163"/>
      <c r="DJ53" s="163"/>
      <c r="DK53" s="163"/>
      <c r="DL53" s="163"/>
      <c r="DM53" s="163"/>
      <c r="DN53" s="163"/>
      <c r="DO53" s="163"/>
      <c r="DP53" s="163"/>
      <c r="DQ53" s="163"/>
    </row>
    <row r="54" spans="1:121" s="18" customFormat="1" ht="13.15" customHeight="1" x14ac:dyDescent="0.2">
      <c r="A54" s="121"/>
      <c r="B54" s="121">
        <v>67</v>
      </c>
      <c r="C54" s="121"/>
      <c r="D54" s="121"/>
      <c r="E54" s="147"/>
      <c r="F54" s="122"/>
      <c r="G54" s="123" t="s">
        <v>62</v>
      </c>
      <c r="H54" s="124">
        <f>H55</f>
        <v>0</v>
      </c>
      <c r="I54" s="124">
        <f t="shared" ref="I54:K55" si="2">I55</f>
        <v>0</v>
      </c>
      <c r="J54" s="125"/>
      <c r="K54" s="124">
        <f t="shared" si="2"/>
        <v>0</v>
      </c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2"/>
      <c r="BR54" s="162"/>
      <c r="BS54" s="162"/>
      <c r="BT54" s="162"/>
      <c r="BU54" s="162"/>
      <c r="BV54" s="162"/>
      <c r="BW54" s="162"/>
      <c r="BX54" s="162"/>
      <c r="BY54" s="162"/>
      <c r="BZ54" s="162"/>
      <c r="CA54" s="162"/>
      <c r="CB54" s="162"/>
      <c r="CC54" s="162"/>
      <c r="CD54" s="162"/>
      <c r="CE54" s="162"/>
      <c r="CF54" s="162"/>
      <c r="CG54" s="162"/>
      <c r="CH54" s="162"/>
      <c r="CI54" s="162"/>
      <c r="CJ54" s="162"/>
      <c r="CK54" s="162"/>
      <c r="CL54" s="162"/>
      <c r="CM54" s="162"/>
      <c r="CN54" s="162"/>
      <c r="CO54" s="162"/>
      <c r="CP54" s="162"/>
      <c r="CQ54" s="162"/>
      <c r="CR54" s="162"/>
      <c r="CS54" s="162"/>
      <c r="CT54" s="162"/>
      <c r="CU54" s="162"/>
      <c r="CV54" s="162"/>
      <c r="CW54" s="162"/>
      <c r="CX54" s="162"/>
      <c r="CY54" s="162"/>
      <c r="CZ54" s="162"/>
      <c r="DA54" s="162"/>
      <c r="DB54" s="162"/>
      <c r="DC54" s="162"/>
      <c r="DD54" s="162"/>
      <c r="DE54" s="162"/>
      <c r="DF54" s="162"/>
      <c r="DG54" s="162"/>
      <c r="DH54" s="162"/>
      <c r="DI54" s="162"/>
      <c r="DJ54" s="162"/>
      <c r="DK54" s="162"/>
      <c r="DL54" s="162"/>
      <c r="DM54" s="162"/>
      <c r="DN54" s="162"/>
      <c r="DO54" s="162"/>
      <c r="DP54" s="162"/>
      <c r="DQ54" s="162"/>
    </row>
    <row r="55" spans="1:121" s="18" customFormat="1" ht="13.15" customHeight="1" x14ac:dyDescent="0.2">
      <c r="A55" s="104"/>
      <c r="B55" s="104"/>
      <c r="C55" s="104">
        <v>671</v>
      </c>
      <c r="D55" s="104"/>
      <c r="E55" s="144">
        <v>61</v>
      </c>
      <c r="F55" s="105"/>
      <c r="G55" s="104" t="s">
        <v>291</v>
      </c>
      <c r="H55" s="106">
        <f>H56</f>
        <v>0</v>
      </c>
      <c r="I55" s="106">
        <f t="shared" si="2"/>
        <v>0</v>
      </c>
      <c r="J55" s="107"/>
      <c r="K55" s="106">
        <f t="shared" si="2"/>
        <v>0</v>
      </c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  <c r="BJ55" s="162"/>
      <c r="BK55" s="162"/>
      <c r="BL55" s="162"/>
      <c r="BM55" s="162"/>
      <c r="BN55" s="162"/>
      <c r="BO55" s="162"/>
      <c r="BP55" s="162"/>
      <c r="BQ55" s="162"/>
      <c r="BR55" s="162"/>
      <c r="BS55" s="162"/>
      <c r="BT55" s="162"/>
      <c r="BU55" s="162"/>
      <c r="BV55" s="162"/>
      <c r="BW55" s="162"/>
      <c r="BX55" s="162"/>
      <c r="BY55" s="162"/>
      <c r="BZ55" s="162"/>
      <c r="CA55" s="162"/>
      <c r="CB55" s="162"/>
      <c r="CC55" s="162"/>
      <c r="CD55" s="162"/>
      <c r="CE55" s="162"/>
      <c r="CF55" s="162"/>
      <c r="CG55" s="162"/>
      <c r="CH55" s="162"/>
      <c r="CI55" s="162"/>
      <c r="CJ55" s="162"/>
      <c r="CK55" s="162"/>
      <c r="CL55" s="162"/>
      <c r="CM55" s="162"/>
      <c r="CN55" s="162"/>
      <c r="CO55" s="162"/>
      <c r="CP55" s="162"/>
      <c r="CQ55" s="162"/>
      <c r="CR55" s="162"/>
      <c r="CS55" s="162"/>
      <c r="CT55" s="162"/>
      <c r="CU55" s="162"/>
      <c r="CV55" s="162"/>
      <c r="CW55" s="162"/>
      <c r="CX55" s="162"/>
      <c r="CY55" s="162"/>
      <c r="CZ55" s="162"/>
      <c r="DA55" s="162"/>
      <c r="DB55" s="162"/>
      <c r="DC55" s="162"/>
      <c r="DD55" s="162"/>
      <c r="DE55" s="162"/>
      <c r="DF55" s="162"/>
      <c r="DG55" s="162"/>
      <c r="DH55" s="162"/>
      <c r="DI55" s="162"/>
      <c r="DJ55" s="162"/>
      <c r="DK55" s="162"/>
      <c r="DL55" s="162"/>
      <c r="DM55" s="162"/>
      <c r="DN55" s="162"/>
      <c r="DO55" s="162"/>
      <c r="DP55" s="162"/>
      <c r="DQ55" s="162"/>
    </row>
    <row r="56" spans="1:121" s="139" customFormat="1" ht="13.15" customHeight="1" x14ac:dyDescent="0.2">
      <c r="A56" s="109"/>
      <c r="B56" s="109"/>
      <c r="C56" s="109"/>
      <c r="D56" s="109">
        <v>6712</v>
      </c>
      <c r="E56" s="145"/>
      <c r="F56" s="110"/>
      <c r="G56" s="136" t="s">
        <v>292</v>
      </c>
      <c r="H56" s="137">
        <v>0</v>
      </c>
      <c r="I56" s="137">
        <v>0</v>
      </c>
      <c r="J56" s="138"/>
      <c r="K56" s="137">
        <f>H56-I56</f>
        <v>0</v>
      </c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163"/>
      <c r="BX56" s="163"/>
      <c r="BY56" s="163"/>
      <c r="BZ56" s="163"/>
      <c r="CA56" s="163"/>
      <c r="CB56" s="163"/>
      <c r="CC56" s="163"/>
      <c r="CD56" s="163"/>
      <c r="CE56" s="163"/>
      <c r="CF56" s="163"/>
      <c r="CG56" s="163"/>
      <c r="CH56" s="163"/>
      <c r="CI56" s="163"/>
      <c r="CJ56" s="163"/>
      <c r="CK56" s="163"/>
      <c r="CL56" s="163"/>
      <c r="CM56" s="163"/>
      <c r="CN56" s="163"/>
      <c r="CO56" s="163"/>
      <c r="CP56" s="163"/>
      <c r="CQ56" s="163"/>
      <c r="CR56" s="163"/>
      <c r="CS56" s="163"/>
      <c r="CT56" s="163"/>
      <c r="CU56" s="163"/>
      <c r="CV56" s="163"/>
      <c r="CW56" s="163"/>
      <c r="CX56" s="163"/>
      <c r="CY56" s="163"/>
      <c r="CZ56" s="163"/>
      <c r="DA56" s="163"/>
      <c r="DB56" s="163"/>
      <c r="DC56" s="163"/>
      <c r="DD56" s="163"/>
      <c r="DE56" s="163"/>
      <c r="DF56" s="163"/>
      <c r="DG56" s="163"/>
      <c r="DH56" s="163"/>
      <c r="DI56" s="163"/>
      <c r="DJ56" s="163"/>
      <c r="DK56" s="163"/>
      <c r="DL56" s="163"/>
      <c r="DM56" s="163"/>
      <c r="DN56" s="163"/>
      <c r="DO56" s="163"/>
      <c r="DP56" s="163"/>
      <c r="DQ56" s="163"/>
    </row>
    <row r="57" spans="1:121" s="18" customFormat="1" ht="13.15" customHeight="1" x14ac:dyDescent="0.2">
      <c r="A57" s="121"/>
      <c r="B57" s="121">
        <v>68</v>
      </c>
      <c r="C57" s="121"/>
      <c r="D57" s="121"/>
      <c r="E57" s="147"/>
      <c r="F57" s="122"/>
      <c r="G57" s="123" t="s">
        <v>63</v>
      </c>
      <c r="H57" s="124">
        <f>H58</f>
        <v>700</v>
      </c>
      <c r="I57" s="124">
        <f t="shared" ref="I57:K58" si="3">I58</f>
        <v>706.38</v>
      </c>
      <c r="J57" s="125">
        <f t="shared" si="0"/>
        <v>1.0091142857142856</v>
      </c>
      <c r="K57" s="124">
        <f t="shared" si="3"/>
        <v>-6.3799999999999955</v>
      </c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2"/>
      <c r="BR57" s="162"/>
      <c r="BS57" s="162"/>
      <c r="BT57" s="162"/>
      <c r="BU57" s="162"/>
      <c r="BV57" s="162"/>
      <c r="BW57" s="162"/>
      <c r="BX57" s="162"/>
      <c r="BY57" s="162"/>
      <c r="BZ57" s="162"/>
      <c r="CA57" s="162"/>
      <c r="CB57" s="162"/>
      <c r="CC57" s="162"/>
      <c r="CD57" s="162"/>
      <c r="CE57" s="162"/>
      <c r="CF57" s="162"/>
      <c r="CG57" s="162"/>
      <c r="CH57" s="162"/>
      <c r="CI57" s="162"/>
      <c r="CJ57" s="162"/>
      <c r="CK57" s="162"/>
      <c r="CL57" s="162"/>
      <c r="CM57" s="162"/>
      <c r="CN57" s="162"/>
      <c r="CO57" s="162"/>
      <c r="CP57" s="162"/>
      <c r="CQ57" s="162"/>
      <c r="CR57" s="162"/>
      <c r="CS57" s="162"/>
      <c r="CT57" s="162"/>
      <c r="CU57" s="162"/>
      <c r="CV57" s="162"/>
      <c r="CW57" s="162"/>
      <c r="CX57" s="162"/>
      <c r="CY57" s="162"/>
      <c r="CZ57" s="162"/>
      <c r="DA57" s="162"/>
      <c r="DB57" s="162"/>
      <c r="DC57" s="162"/>
      <c r="DD57" s="162"/>
      <c r="DE57" s="162"/>
      <c r="DF57" s="162"/>
      <c r="DG57" s="162"/>
      <c r="DH57" s="162"/>
      <c r="DI57" s="162"/>
      <c r="DJ57" s="162"/>
      <c r="DK57" s="162"/>
      <c r="DL57" s="162"/>
      <c r="DM57" s="162"/>
      <c r="DN57" s="162"/>
      <c r="DO57" s="162"/>
      <c r="DP57" s="162"/>
      <c r="DQ57" s="162"/>
    </row>
    <row r="58" spans="1:121" s="18" customFormat="1" ht="13.15" customHeight="1" x14ac:dyDescent="0.2">
      <c r="A58" s="104"/>
      <c r="B58" s="104"/>
      <c r="C58" s="104">
        <v>683</v>
      </c>
      <c r="D58" s="104"/>
      <c r="E58" s="144">
        <v>61</v>
      </c>
      <c r="F58" s="105"/>
      <c r="G58" s="104" t="s">
        <v>63</v>
      </c>
      <c r="H58" s="106">
        <f>H59</f>
        <v>700</v>
      </c>
      <c r="I58" s="106">
        <f t="shared" si="3"/>
        <v>706.38</v>
      </c>
      <c r="J58" s="107">
        <f t="shared" si="0"/>
        <v>1.0091142857142856</v>
      </c>
      <c r="K58" s="106">
        <f t="shared" si="3"/>
        <v>-6.3799999999999955</v>
      </c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2"/>
      <c r="BR58" s="162"/>
      <c r="BS58" s="162"/>
      <c r="BT58" s="162"/>
      <c r="BU58" s="162"/>
      <c r="BV58" s="162"/>
      <c r="BW58" s="162"/>
      <c r="BX58" s="162"/>
      <c r="BY58" s="162"/>
      <c r="BZ58" s="162"/>
      <c r="CA58" s="162"/>
      <c r="CB58" s="162"/>
      <c r="CC58" s="162"/>
      <c r="CD58" s="162"/>
      <c r="CE58" s="162"/>
      <c r="CF58" s="162"/>
      <c r="CG58" s="162"/>
      <c r="CH58" s="162"/>
      <c r="CI58" s="162"/>
      <c r="CJ58" s="162"/>
      <c r="CK58" s="162"/>
      <c r="CL58" s="162"/>
      <c r="CM58" s="162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  <c r="DD58" s="162"/>
      <c r="DE58" s="162"/>
      <c r="DF58" s="162"/>
      <c r="DG58" s="162"/>
      <c r="DH58" s="162"/>
      <c r="DI58" s="162"/>
      <c r="DJ58" s="162"/>
      <c r="DK58" s="162"/>
      <c r="DL58" s="162"/>
      <c r="DM58" s="162"/>
      <c r="DN58" s="162"/>
      <c r="DO58" s="162"/>
      <c r="DP58" s="162"/>
      <c r="DQ58" s="162"/>
    </row>
    <row r="59" spans="1:121" s="139" customFormat="1" ht="13.15" customHeight="1" x14ac:dyDescent="0.2">
      <c r="A59" s="109"/>
      <c r="B59" s="109"/>
      <c r="C59" s="109"/>
      <c r="D59" s="109">
        <v>6831</v>
      </c>
      <c r="E59" s="145"/>
      <c r="F59" s="110"/>
      <c r="G59" s="136" t="s">
        <v>63</v>
      </c>
      <c r="H59" s="137">
        <v>700</v>
      </c>
      <c r="I59" s="137">
        <v>706.38</v>
      </c>
      <c r="J59" s="138">
        <f t="shared" si="0"/>
        <v>1.0091142857142856</v>
      </c>
      <c r="K59" s="137">
        <f>H59-I59</f>
        <v>-6.3799999999999955</v>
      </c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3"/>
      <c r="CC59" s="163"/>
      <c r="CD59" s="163"/>
      <c r="CE59" s="163"/>
      <c r="CF59" s="163"/>
      <c r="CG59" s="163"/>
      <c r="CH59" s="163"/>
      <c r="CI59" s="163"/>
      <c r="CJ59" s="163"/>
      <c r="CK59" s="163"/>
      <c r="CL59" s="163"/>
      <c r="CM59" s="163"/>
      <c r="CN59" s="163"/>
      <c r="CO59" s="163"/>
      <c r="CP59" s="163"/>
      <c r="CQ59" s="163"/>
      <c r="CR59" s="163"/>
      <c r="CS59" s="163"/>
      <c r="CT59" s="163"/>
      <c r="CU59" s="163"/>
      <c r="CV59" s="163"/>
      <c r="CW59" s="163"/>
      <c r="CX59" s="163"/>
      <c r="CY59" s="163"/>
      <c r="CZ59" s="163"/>
      <c r="DA59" s="163"/>
      <c r="DB59" s="163"/>
      <c r="DC59" s="163"/>
      <c r="DD59" s="163"/>
      <c r="DE59" s="163"/>
      <c r="DF59" s="163"/>
      <c r="DG59" s="163"/>
      <c r="DH59" s="163"/>
      <c r="DI59" s="163"/>
      <c r="DJ59" s="163"/>
      <c r="DK59" s="163"/>
      <c r="DL59" s="163"/>
      <c r="DM59" s="163"/>
      <c r="DN59" s="163"/>
      <c r="DO59" s="163"/>
      <c r="DP59" s="163"/>
      <c r="DQ59" s="163"/>
    </row>
    <row r="60" spans="1:121" s="18" customFormat="1" ht="13.15" customHeight="1" x14ac:dyDescent="0.2">
      <c r="A60" s="126">
        <v>7</v>
      </c>
      <c r="B60" s="126"/>
      <c r="C60" s="126"/>
      <c r="D60" s="126"/>
      <c r="E60" s="148"/>
      <c r="F60" s="127"/>
      <c r="G60" s="128" t="s">
        <v>9</v>
      </c>
      <c r="H60" s="129">
        <f>H61+H64</f>
        <v>7000</v>
      </c>
      <c r="I60" s="129">
        <f>I61+I64</f>
        <v>0</v>
      </c>
      <c r="J60" s="130">
        <f t="shared" si="0"/>
        <v>0</v>
      </c>
      <c r="K60" s="129">
        <f>K61+K64</f>
        <v>7000</v>
      </c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62"/>
      <c r="BJ60" s="162"/>
      <c r="BK60" s="162"/>
      <c r="BL60" s="162"/>
      <c r="BM60" s="162"/>
      <c r="BN60" s="162"/>
      <c r="BO60" s="162"/>
      <c r="BP60" s="162"/>
      <c r="BQ60" s="162"/>
      <c r="BR60" s="162"/>
      <c r="BS60" s="162"/>
      <c r="BT60" s="162"/>
      <c r="BU60" s="162"/>
      <c r="BV60" s="162"/>
      <c r="BW60" s="162"/>
      <c r="BX60" s="162"/>
      <c r="BY60" s="162"/>
      <c r="BZ60" s="162"/>
      <c r="CA60" s="162"/>
      <c r="CB60" s="162"/>
      <c r="CC60" s="162"/>
      <c r="CD60" s="162"/>
      <c r="CE60" s="162"/>
      <c r="CF60" s="162"/>
      <c r="CG60" s="162"/>
      <c r="CH60" s="162"/>
      <c r="CI60" s="162"/>
      <c r="CJ60" s="162"/>
      <c r="CK60" s="162"/>
      <c r="CL60" s="162"/>
      <c r="CM60" s="162"/>
      <c r="CN60" s="162"/>
      <c r="CO60" s="162"/>
      <c r="CP60" s="162"/>
      <c r="CQ60" s="162"/>
      <c r="CR60" s="162"/>
      <c r="CS60" s="162"/>
      <c r="CT60" s="162"/>
      <c r="CU60" s="162"/>
      <c r="CV60" s="162"/>
      <c r="CW60" s="162"/>
      <c r="CX60" s="162"/>
      <c r="CY60" s="162"/>
      <c r="CZ60" s="162"/>
      <c r="DA60" s="162"/>
      <c r="DB60" s="162"/>
      <c r="DC60" s="162"/>
      <c r="DD60" s="162"/>
      <c r="DE60" s="162"/>
      <c r="DF60" s="162"/>
      <c r="DG60" s="162"/>
      <c r="DH60" s="162"/>
      <c r="DI60" s="162"/>
      <c r="DJ60" s="162"/>
      <c r="DK60" s="162"/>
      <c r="DL60" s="162"/>
      <c r="DM60" s="162"/>
      <c r="DN60" s="162"/>
      <c r="DO60" s="162"/>
      <c r="DP60" s="162"/>
      <c r="DQ60" s="162"/>
    </row>
    <row r="61" spans="1:121" s="18" customFormat="1" ht="13.15" customHeight="1" x14ac:dyDescent="0.2">
      <c r="A61" s="121"/>
      <c r="B61" s="121">
        <v>71</v>
      </c>
      <c r="C61" s="121"/>
      <c r="D61" s="121"/>
      <c r="E61" s="147"/>
      <c r="F61" s="122"/>
      <c r="G61" s="123" t="s">
        <v>64</v>
      </c>
      <c r="H61" s="124">
        <f>H62</f>
        <v>0</v>
      </c>
      <c r="I61" s="124">
        <f t="shared" ref="I61:K62" si="4">I62</f>
        <v>0</v>
      </c>
      <c r="J61" s="125"/>
      <c r="K61" s="124">
        <f t="shared" si="4"/>
        <v>0</v>
      </c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2"/>
      <c r="BC61" s="162"/>
      <c r="BD61" s="162"/>
      <c r="BE61" s="162"/>
      <c r="BF61" s="162"/>
      <c r="BG61" s="162"/>
      <c r="BH61" s="162"/>
      <c r="BI61" s="162"/>
      <c r="BJ61" s="162"/>
      <c r="BK61" s="162"/>
      <c r="BL61" s="162"/>
      <c r="BM61" s="162"/>
      <c r="BN61" s="162"/>
      <c r="BO61" s="162"/>
      <c r="BP61" s="162"/>
      <c r="BQ61" s="162"/>
      <c r="BR61" s="162"/>
      <c r="BS61" s="162"/>
      <c r="BT61" s="162"/>
      <c r="BU61" s="162"/>
      <c r="BV61" s="162"/>
      <c r="BW61" s="162"/>
      <c r="BX61" s="162"/>
      <c r="BY61" s="162"/>
      <c r="BZ61" s="162"/>
      <c r="CA61" s="162"/>
      <c r="CB61" s="162"/>
      <c r="CC61" s="162"/>
      <c r="CD61" s="162"/>
      <c r="CE61" s="162"/>
      <c r="CF61" s="162"/>
      <c r="CG61" s="162"/>
      <c r="CH61" s="162"/>
      <c r="CI61" s="162"/>
      <c r="CJ61" s="162"/>
      <c r="CK61" s="162"/>
      <c r="CL61" s="162"/>
      <c r="CM61" s="162"/>
      <c r="CN61" s="162"/>
      <c r="CO61" s="162"/>
      <c r="CP61" s="162"/>
      <c r="CQ61" s="162"/>
      <c r="CR61" s="162"/>
      <c r="CS61" s="162"/>
      <c r="CT61" s="162"/>
      <c r="CU61" s="162"/>
      <c r="CV61" s="162"/>
      <c r="CW61" s="162"/>
      <c r="CX61" s="162"/>
      <c r="CY61" s="162"/>
      <c r="CZ61" s="162"/>
      <c r="DA61" s="162"/>
      <c r="DB61" s="162"/>
      <c r="DC61" s="162"/>
      <c r="DD61" s="162"/>
      <c r="DE61" s="162"/>
      <c r="DF61" s="162"/>
      <c r="DG61" s="162"/>
      <c r="DH61" s="162"/>
      <c r="DI61" s="162"/>
      <c r="DJ61" s="162"/>
      <c r="DK61" s="162"/>
      <c r="DL61" s="162"/>
      <c r="DM61" s="162"/>
      <c r="DN61" s="162"/>
      <c r="DO61" s="162"/>
      <c r="DP61" s="162"/>
      <c r="DQ61" s="162"/>
    </row>
    <row r="62" spans="1:121" s="18" customFormat="1" ht="13.15" customHeight="1" x14ac:dyDescent="0.2">
      <c r="A62" s="104"/>
      <c r="B62" s="104"/>
      <c r="C62" s="104">
        <v>711</v>
      </c>
      <c r="D62" s="104"/>
      <c r="E62" s="144">
        <v>71</v>
      </c>
      <c r="F62" s="105"/>
      <c r="G62" s="104" t="s">
        <v>65</v>
      </c>
      <c r="H62" s="106">
        <f>H63</f>
        <v>0</v>
      </c>
      <c r="I62" s="106">
        <f t="shared" si="4"/>
        <v>0</v>
      </c>
      <c r="J62" s="107"/>
      <c r="K62" s="106">
        <f t="shared" si="4"/>
        <v>0</v>
      </c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62"/>
      <c r="BL62" s="162"/>
      <c r="BM62" s="162"/>
      <c r="BN62" s="162"/>
      <c r="BO62" s="162"/>
      <c r="BP62" s="162"/>
      <c r="BQ62" s="162"/>
      <c r="BR62" s="162"/>
      <c r="BS62" s="162"/>
      <c r="BT62" s="162"/>
      <c r="BU62" s="162"/>
      <c r="BV62" s="162"/>
      <c r="BW62" s="162"/>
      <c r="BX62" s="162"/>
      <c r="BY62" s="162"/>
      <c r="BZ62" s="162"/>
      <c r="CA62" s="162"/>
      <c r="CB62" s="162"/>
      <c r="CC62" s="162"/>
      <c r="CD62" s="162"/>
      <c r="CE62" s="162"/>
      <c r="CF62" s="162"/>
      <c r="CG62" s="162"/>
      <c r="CH62" s="162"/>
      <c r="CI62" s="162"/>
      <c r="CJ62" s="162"/>
      <c r="CK62" s="162"/>
      <c r="CL62" s="162"/>
      <c r="CM62" s="162"/>
      <c r="CN62" s="162"/>
      <c r="CO62" s="162"/>
      <c r="CP62" s="162"/>
      <c r="CQ62" s="162"/>
      <c r="CR62" s="162"/>
      <c r="CS62" s="162"/>
      <c r="CT62" s="162"/>
      <c r="CU62" s="162"/>
      <c r="CV62" s="162"/>
      <c r="CW62" s="162"/>
      <c r="CX62" s="162"/>
      <c r="CY62" s="162"/>
      <c r="CZ62" s="162"/>
      <c r="DA62" s="162"/>
      <c r="DB62" s="162"/>
      <c r="DC62" s="162"/>
      <c r="DD62" s="162"/>
      <c r="DE62" s="162"/>
      <c r="DF62" s="162"/>
      <c r="DG62" s="162"/>
      <c r="DH62" s="162"/>
      <c r="DI62" s="162"/>
      <c r="DJ62" s="162"/>
      <c r="DK62" s="162"/>
      <c r="DL62" s="162"/>
      <c r="DM62" s="162"/>
      <c r="DN62" s="162"/>
      <c r="DO62" s="162"/>
      <c r="DP62" s="162"/>
      <c r="DQ62" s="162"/>
    </row>
    <row r="63" spans="1:121" s="139" customFormat="1" ht="13.15" customHeight="1" x14ac:dyDescent="0.2">
      <c r="A63" s="109"/>
      <c r="B63" s="109"/>
      <c r="C63" s="109"/>
      <c r="D63" s="109">
        <v>7111</v>
      </c>
      <c r="E63" s="145"/>
      <c r="F63" s="110"/>
      <c r="G63" s="136" t="s">
        <v>66</v>
      </c>
      <c r="H63" s="137">
        <v>0</v>
      </c>
      <c r="I63" s="137">
        <v>0</v>
      </c>
      <c r="J63" s="138"/>
      <c r="K63" s="137">
        <f>H63-I63</f>
        <v>0</v>
      </c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  <c r="CM63" s="163"/>
      <c r="CN63" s="163"/>
      <c r="CO63" s="163"/>
      <c r="CP63" s="163"/>
      <c r="CQ63" s="163"/>
      <c r="CR63" s="163"/>
      <c r="CS63" s="163"/>
      <c r="CT63" s="163"/>
      <c r="CU63" s="163"/>
      <c r="CV63" s="163"/>
      <c r="CW63" s="163"/>
      <c r="CX63" s="163"/>
      <c r="CY63" s="163"/>
      <c r="CZ63" s="163"/>
      <c r="DA63" s="163"/>
      <c r="DB63" s="163"/>
      <c r="DC63" s="163"/>
      <c r="DD63" s="163"/>
      <c r="DE63" s="163"/>
      <c r="DF63" s="163"/>
      <c r="DG63" s="163"/>
      <c r="DH63" s="163"/>
      <c r="DI63" s="163"/>
      <c r="DJ63" s="163"/>
      <c r="DK63" s="163"/>
      <c r="DL63" s="163"/>
      <c r="DM63" s="163"/>
      <c r="DN63" s="163"/>
      <c r="DO63" s="163"/>
      <c r="DP63" s="163"/>
      <c r="DQ63" s="163"/>
    </row>
    <row r="64" spans="1:121" s="18" customFormat="1" ht="13.15" customHeight="1" x14ac:dyDescent="0.2">
      <c r="A64" s="121"/>
      <c r="B64" s="121">
        <v>72</v>
      </c>
      <c r="C64" s="121"/>
      <c r="D64" s="121"/>
      <c r="E64" s="147"/>
      <c r="F64" s="122"/>
      <c r="G64" s="123" t="s">
        <v>293</v>
      </c>
      <c r="H64" s="124">
        <f>H65</f>
        <v>7000</v>
      </c>
      <c r="I64" s="124">
        <f t="shared" ref="I64:K65" si="5">I65</f>
        <v>0</v>
      </c>
      <c r="J64" s="125">
        <f t="shared" si="0"/>
        <v>0</v>
      </c>
      <c r="K64" s="124">
        <f t="shared" si="5"/>
        <v>7000</v>
      </c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  <c r="AY64" s="162"/>
      <c r="AZ64" s="162"/>
      <c r="BA64" s="162"/>
      <c r="BB64" s="162"/>
      <c r="BC64" s="162"/>
      <c r="BD64" s="162"/>
      <c r="BE64" s="162"/>
      <c r="BF64" s="162"/>
      <c r="BG64" s="162"/>
      <c r="BH64" s="162"/>
      <c r="BI64" s="162"/>
      <c r="BJ64" s="162"/>
      <c r="BK64" s="162"/>
      <c r="BL64" s="162"/>
      <c r="BM64" s="162"/>
      <c r="BN64" s="162"/>
      <c r="BO64" s="162"/>
      <c r="BP64" s="162"/>
      <c r="BQ64" s="162"/>
      <c r="BR64" s="162"/>
      <c r="BS64" s="162"/>
      <c r="BT64" s="162"/>
      <c r="BU64" s="162"/>
      <c r="BV64" s="162"/>
      <c r="BW64" s="162"/>
      <c r="BX64" s="162"/>
      <c r="BY64" s="162"/>
      <c r="BZ64" s="162"/>
      <c r="CA64" s="162"/>
      <c r="CB64" s="162"/>
      <c r="CC64" s="162"/>
      <c r="CD64" s="162"/>
      <c r="CE64" s="162"/>
      <c r="CF64" s="162"/>
      <c r="CG64" s="162"/>
      <c r="CH64" s="162"/>
      <c r="CI64" s="162"/>
      <c r="CJ64" s="162"/>
      <c r="CK64" s="162"/>
      <c r="CL64" s="162"/>
      <c r="CM64" s="162"/>
      <c r="CN64" s="162"/>
      <c r="CO64" s="162"/>
      <c r="CP64" s="162"/>
      <c r="CQ64" s="162"/>
      <c r="CR64" s="162"/>
      <c r="CS64" s="162"/>
      <c r="CT64" s="162"/>
      <c r="CU64" s="162"/>
      <c r="CV64" s="162"/>
      <c r="CW64" s="162"/>
      <c r="CX64" s="162"/>
      <c r="CY64" s="162"/>
      <c r="CZ64" s="162"/>
      <c r="DA64" s="162"/>
      <c r="DB64" s="162"/>
      <c r="DC64" s="162"/>
      <c r="DD64" s="162"/>
      <c r="DE64" s="162"/>
      <c r="DF64" s="162"/>
      <c r="DG64" s="162"/>
      <c r="DH64" s="162"/>
      <c r="DI64" s="162"/>
      <c r="DJ64" s="162"/>
      <c r="DK64" s="162"/>
      <c r="DL64" s="162"/>
      <c r="DM64" s="162"/>
      <c r="DN64" s="162"/>
      <c r="DO64" s="162"/>
      <c r="DP64" s="162"/>
      <c r="DQ64" s="162"/>
    </row>
    <row r="65" spans="1:121" s="18" customFormat="1" ht="13.15" customHeight="1" x14ac:dyDescent="0.2">
      <c r="A65" s="104"/>
      <c r="B65" s="104"/>
      <c r="C65" s="104">
        <v>721</v>
      </c>
      <c r="D65" s="104"/>
      <c r="E65" s="144">
        <v>71</v>
      </c>
      <c r="F65" s="105"/>
      <c r="G65" s="104" t="s">
        <v>67</v>
      </c>
      <c r="H65" s="106">
        <f>H66</f>
        <v>7000</v>
      </c>
      <c r="I65" s="106">
        <f t="shared" si="5"/>
        <v>0</v>
      </c>
      <c r="J65" s="107">
        <f t="shared" si="0"/>
        <v>0</v>
      </c>
      <c r="K65" s="106">
        <f t="shared" si="5"/>
        <v>7000</v>
      </c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2"/>
      <c r="BB65" s="162"/>
      <c r="BC65" s="162"/>
      <c r="BD65" s="162"/>
      <c r="BE65" s="162"/>
      <c r="BF65" s="162"/>
      <c r="BG65" s="162"/>
      <c r="BH65" s="162"/>
      <c r="BI65" s="162"/>
      <c r="BJ65" s="162"/>
      <c r="BK65" s="162"/>
      <c r="BL65" s="162"/>
      <c r="BM65" s="162"/>
      <c r="BN65" s="162"/>
      <c r="BO65" s="162"/>
      <c r="BP65" s="162"/>
      <c r="BQ65" s="162"/>
      <c r="BR65" s="162"/>
      <c r="BS65" s="162"/>
      <c r="BT65" s="162"/>
      <c r="BU65" s="162"/>
      <c r="BV65" s="162"/>
      <c r="BW65" s="162"/>
      <c r="BX65" s="162"/>
      <c r="BY65" s="162"/>
      <c r="BZ65" s="162"/>
      <c r="CA65" s="162"/>
      <c r="CB65" s="162"/>
      <c r="CC65" s="162"/>
      <c r="CD65" s="162"/>
      <c r="CE65" s="162"/>
      <c r="CF65" s="162"/>
      <c r="CG65" s="162"/>
      <c r="CH65" s="162"/>
      <c r="CI65" s="162"/>
      <c r="CJ65" s="162"/>
      <c r="CK65" s="162"/>
      <c r="CL65" s="162"/>
      <c r="CM65" s="162"/>
      <c r="CN65" s="162"/>
      <c r="CO65" s="162"/>
      <c r="CP65" s="162"/>
      <c r="CQ65" s="162"/>
      <c r="CR65" s="162"/>
      <c r="CS65" s="162"/>
      <c r="CT65" s="162"/>
      <c r="CU65" s="162"/>
      <c r="CV65" s="162"/>
      <c r="CW65" s="162"/>
      <c r="CX65" s="162"/>
      <c r="CY65" s="162"/>
      <c r="CZ65" s="162"/>
      <c r="DA65" s="162"/>
      <c r="DB65" s="162"/>
      <c r="DC65" s="162"/>
      <c r="DD65" s="162"/>
      <c r="DE65" s="162"/>
      <c r="DF65" s="162"/>
      <c r="DG65" s="162"/>
      <c r="DH65" s="162"/>
      <c r="DI65" s="162"/>
      <c r="DJ65" s="162"/>
      <c r="DK65" s="162"/>
      <c r="DL65" s="162"/>
      <c r="DM65" s="162"/>
      <c r="DN65" s="162"/>
      <c r="DO65" s="162"/>
      <c r="DP65" s="162"/>
      <c r="DQ65" s="162"/>
    </row>
    <row r="66" spans="1:121" s="139" customFormat="1" ht="13.15" customHeight="1" x14ac:dyDescent="0.2">
      <c r="A66" s="109"/>
      <c r="B66" s="109"/>
      <c r="C66" s="109"/>
      <c r="D66" s="109">
        <v>7211</v>
      </c>
      <c r="E66" s="145"/>
      <c r="F66" s="110"/>
      <c r="G66" s="136" t="s">
        <v>68</v>
      </c>
      <c r="H66" s="137">
        <v>7000</v>
      </c>
      <c r="I66" s="137">
        <v>0</v>
      </c>
      <c r="J66" s="138">
        <f t="shared" si="0"/>
        <v>0</v>
      </c>
      <c r="K66" s="137">
        <f>H66-I66</f>
        <v>7000</v>
      </c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3"/>
      <c r="BN66" s="163"/>
      <c r="BO66" s="163"/>
      <c r="BP66" s="163"/>
      <c r="BQ66" s="163"/>
      <c r="BR66" s="163"/>
      <c r="BS66" s="163"/>
      <c r="BT66" s="163"/>
      <c r="BU66" s="163"/>
      <c r="BV66" s="163"/>
      <c r="BW66" s="163"/>
      <c r="BX66" s="163"/>
      <c r="BY66" s="163"/>
      <c r="BZ66" s="163"/>
      <c r="CA66" s="163"/>
      <c r="CB66" s="163"/>
      <c r="CC66" s="163"/>
      <c r="CD66" s="163"/>
      <c r="CE66" s="163"/>
      <c r="CF66" s="163"/>
      <c r="CG66" s="163"/>
      <c r="CH66" s="163"/>
      <c r="CI66" s="163"/>
      <c r="CJ66" s="163"/>
      <c r="CK66" s="163"/>
      <c r="CL66" s="163"/>
      <c r="CM66" s="163"/>
      <c r="CN66" s="163"/>
      <c r="CO66" s="163"/>
      <c r="CP66" s="163"/>
      <c r="CQ66" s="163"/>
      <c r="CR66" s="163"/>
      <c r="CS66" s="163"/>
      <c r="CT66" s="163"/>
      <c r="CU66" s="163"/>
      <c r="CV66" s="163"/>
      <c r="CW66" s="163"/>
      <c r="CX66" s="163"/>
      <c r="CY66" s="163"/>
      <c r="CZ66" s="163"/>
      <c r="DA66" s="163"/>
      <c r="DB66" s="163"/>
      <c r="DC66" s="163"/>
      <c r="DD66" s="163"/>
      <c r="DE66" s="163"/>
      <c r="DF66" s="163"/>
      <c r="DG66" s="163"/>
      <c r="DH66" s="163"/>
      <c r="DI66" s="163"/>
      <c r="DJ66" s="163"/>
      <c r="DK66" s="163"/>
      <c r="DL66" s="163"/>
      <c r="DM66" s="163"/>
      <c r="DN66" s="163"/>
      <c r="DO66" s="163"/>
      <c r="DP66" s="163"/>
      <c r="DQ66" s="163"/>
    </row>
    <row r="67" spans="1:121" s="139" customFormat="1" ht="13.15" customHeight="1" x14ac:dyDescent="0.2">
      <c r="A67" s="168">
        <v>8</v>
      </c>
      <c r="B67" s="168"/>
      <c r="C67" s="168"/>
      <c r="D67" s="168"/>
      <c r="E67" s="169"/>
      <c r="F67" s="170"/>
      <c r="G67" s="173" t="s">
        <v>314</v>
      </c>
      <c r="H67" s="171">
        <f>H68</f>
        <v>0</v>
      </c>
      <c r="I67" s="171">
        <v>1240931.32</v>
      </c>
      <c r="J67" s="172"/>
      <c r="K67" s="171">
        <f>H67-I67</f>
        <v>-1240931.32</v>
      </c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  <c r="BX67" s="163"/>
      <c r="BY67" s="163"/>
      <c r="BZ67" s="163"/>
      <c r="CA67" s="163"/>
      <c r="CB67" s="163"/>
      <c r="CC67" s="163"/>
      <c r="CD67" s="163"/>
      <c r="CE67" s="163"/>
      <c r="CF67" s="163"/>
      <c r="CG67" s="163"/>
      <c r="CH67" s="163"/>
      <c r="CI67" s="163"/>
      <c r="CJ67" s="163"/>
      <c r="CK67" s="163"/>
      <c r="CL67" s="163"/>
      <c r="CM67" s="163"/>
      <c r="CN67" s="163"/>
      <c r="CO67" s="163"/>
      <c r="CP67" s="163"/>
      <c r="CQ67" s="163"/>
      <c r="CR67" s="163"/>
      <c r="CS67" s="163"/>
      <c r="CT67" s="163"/>
      <c r="CU67" s="163"/>
      <c r="CV67" s="163"/>
      <c r="CW67" s="163"/>
      <c r="CX67" s="163"/>
      <c r="CY67" s="163"/>
      <c r="CZ67" s="163"/>
      <c r="DA67" s="163"/>
      <c r="DB67" s="163"/>
      <c r="DC67" s="163"/>
      <c r="DD67" s="163"/>
      <c r="DE67" s="163"/>
      <c r="DF67" s="163"/>
      <c r="DG67" s="163"/>
      <c r="DH67" s="163"/>
      <c r="DI67" s="163"/>
      <c r="DJ67" s="163"/>
      <c r="DK67" s="163"/>
      <c r="DL67" s="163"/>
      <c r="DM67" s="163"/>
      <c r="DN67" s="163"/>
      <c r="DO67" s="163"/>
      <c r="DP67" s="163"/>
      <c r="DQ67" s="163"/>
    </row>
    <row r="68" spans="1:121" s="139" customFormat="1" ht="13.15" customHeight="1" x14ac:dyDescent="0.2">
      <c r="A68" s="109"/>
      <c r="B68" s="109"/>
      <c r="C68" s="109"/>
      <c r="D68" s="109">
        <v>8443</v>
      </c>
      <c r="E68" s="145"/>
      <c r="F68" s="110"/>
      <c r="G68" s="136" t="s">
        <v>314</v>
      </c>
      <c r="H68" s="137">
        <v>0</v>
      </c>
      <c r="I68" s="137">
        <v>1240931.32</v>
      </c>
      <c r="J68" s="138" t="e">
        <f>I68/H68</f>
        <v>#DIV/0!</v>
      </c>
      <c r="K68" s="137">
        <f>H68-I68</f>
        <v>-1240931.32</v>
      </c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63"/>
      <c r="BE68" s="163"/>
      <c r="BF68" s="163"/>
      <c r="BG68" s="163"/>
      <c r="BH68" s="163"/>
      <c r="BI68" s="163"/>
      <c r="BJ68" s="163"/>
      <c r="BK68" s="163"/>
      <c r="BL68" s="163"/>
      <c r="BM68" s="163"/>
      <c r="BN68" s="163"/>
      <c r="BO68" s="163"/>
      <c r="BP68" s="163"/>
      <c r="BQ68" s="163"/>
      <c r="BR68" s="163"/>
      <c r="BS68" s="163"/>
      <c r="BT68" s="163"/>
      <c r="BU68" s="163"/>
      <c r="BV68" s="163"/>
      <c r="BW68" s="163"/>
      <c r="BX68" s="163"/>
      <c r="BY68" s="163"/>
      <c r="BZ68" s="163"/>
      <c r="CA68" s="163"/>
      <c r="CB68" s="163"/>
      <c r="CC68" s="163"/>
      <c r="CD68" s="163"/>
      <c r="CE68" s="163"/>
      <c r="CF68" s="163"/>
      <c r="CG68" s="163"/>
      <c r="CH68" s="163"/>
      <c r="CI68" s="163"/>
      <c r="CJ68" s="163"/>
      <c r="CK68" s="163"/>
      <c r="CL68" s="163"/>
      <c r="CM68" s="163"/>
      <c r="CN68" s="163"/>
      <c r="CO68" s="163"/>
      <c r="CP68" s="163"/>
      <c r="CQ68" s="163"/>
      <c r="CR68" s="163"/>
      <c r="CS68" s="163"/>
      <c r="CT68" s="163"/>
      <c r="CU68" s="163"/>
      <c r="CV68" s="163"/>
      <c r="CW68" s="163"/>
      <c r="CX68" s="163"/>
      <c r="CY68" s="163"/>
      <c r="CZ68" s="163"/>
      <c r="DA68" s="163"/>
      <c r="DB68" s="163"/>
      <c r="DC68" s="163"/>
      <c r="DD68" s="163"/>
      <c r="DE68" s="163"/>
      <c r="DF68" s="163"/>
      <c r="DG68" s="163"/>
      <c r="DH68" s="163"/>
      <c r="DI68" s="163"/>
      <c r="DJ68" s="163"/>
      <c r="DK68" s="163"/>
      <c r="DL68" s="163"/>
      <c r="DM68" s="163"/>
      <c r="DN68" s="163"/>
      <c r="DO68" s="163"/>
      <c r="DP68" s="163"/>
      <c r="DQ68" s="163"/>
    </row>
    <row r="69" spans="1:121" s="18" customFormat="1" ht="13.15" customHeight="1" x14ac:dyDescent="0.2">
      <c r="A69" s="193" t="s">
        <v>307</v>
      </c>
      <c r="B69" s="193"/>
      <c r="C69" s="193"/>
      <c r="D69" s="193"/>
      <c r="E69" s="193"/>
      <c r="F69" s="193"/>
      <c r="G69" s="193"/>
      <c r="H69" s="131">
        <f>H8+H60+H67</f>
        <v>7015500</v>
      </c>
      <c r="I69" s="131">
        <f>I8+I60+I67</f>
        <v>7686810.5800000001</v>
      </c>
      <c r="J69" s="132">
        <f t="shared" si="0"/>
        <v>1.0956896272539378</v>
      </c>
      <c r="K69" s="131">
        <f>H69-I69</f>
        <v>-671310.58000000007</v>
      </c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  <c r="AY69" s="162"/>
      <c r="AZ69" s="162"/>
      <c r="BA69" s="162"/>
      <c r="BB69" s="162"/>
      <c r="BC69" s="162"/>
      <c r="BD69" s="162"/>
      <c r="BE69" s="162"/>
      <c r="BF69" s="162"/>
      <c r="BG69" s="162"/>
      <c r="BH69" s="162"/>
      <c r="BI69" s="162"/>
      <c r="BJ69" s="162"/>
      <c r="BK69" s="162"/>
      <c r="BL69" s="162"/>
      <c r="BM69" s="162"/>
      <c r="BN69" s="162"/>
      <c r="BO69" s="162"/>
      <c r="BP69" s="162"/>
      <c r="BQ69" s="162"/>
      <c r="BR69" s="162"/>
      <c r="BS69" s="162"/>
      <c r="BT69" s="162"/>
      <c r="BU69" s="162"/>
      <c r="BV69" s="162"/>
      <c r="BW69" s="162"/>
      <c r="BX69" s="162"/>
      <c r="BY69" s="162"/>
      <c r="BZ69" s="162"/>
      <c r="CA69" s="162"/>
      <c r="CB69" s="162"/>
      <c r="CC69" s="162"/>
      <c r="CD69" s="162"/>
      <c r="CE69" s="162"/>
      <c r="CF69" s="162"/>
      <c r="CG69" s="162"/>
      <c r="CH69" s="162"/>
      <c r="CI69" s="162"/>
      <c r="CJ69" s="162"/>
      <c r="CK69" s="162"/>
      <c r="CL69" s="162"/>
      <c r="CM69" s="162"/>
      <c r="CN69" s="162"/>
      <c r="CO69" s="162"/>
      <c r="CP69" s="162"/>
      <c r="CQ69" s="162"/>
      <c r="CR69" s="162"/>
      <c r="CS69" s="162"/>
      <c r="CT69" s="162"/>
      <c r="CU69" s="162"/>
      <c r="CV69" s="162"/>
      <c r="CW69" s="162"/>
      <c r="CX69" s="162"/>
      <c r="CY69" s="162"/>
      <c r="CZ69" s="162"/>
      <c r="DA69" s="162"/>
      <c r="DB69" s="162"/>
      <c r="DC69" s="162"/>
      <c r="DD69" s="162"/>
      <c r="DE69" s="162"/>
      <c r="DF69" s="162"/>
      <c r="DG69" s="162"/>
      <c r="DH69" s="162"/>
      <c r="DI69" s="162"/>
      <c r="DJ69" s="162"/>
      <c r="DK69" s="162"/>
      <c r="DL69" s="162"/>
      <c r="DM69" s="162"/>
      <c r="DN69" s="162"/>
      <c r="DO69" s="162"/>
      <c r="DP69" s="162"/>
      <c r="DQ69" s="162"/>
    </row>
    <row r="70" spans="1:121" s="18" customFormat="1" ht="13.15" customHeight="1" x14ac:dyDescent="0.2">
      <c r="A70" s="196"/>
      <c r="B70" s="197"/>
      <c r="C70" s="197"/>
      <c r="D70" s="197"/>
      <c r="E70" s="197"/>
      <c r="F70" s="197"/>
      <c r="G70" s="197"/>
      <c r="H70" s="197"/>
      <c r="I70" s="197"/>
      <c r="J70" s="197"/>
      <c r="K70" s="198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2"/>
      <c r="BI70" s="162"/>
      <c r="BJ70" s="162"/>
      <c r="BK70" s="162"/>
      <c r="BL70" s="162"/>
      <c r="BM70" s="162"/>
      <c r="BN70" s="162"/>
      <c r="BO70" s="162"/>
      <c r="BP70" s="162"/>
      <c r="BQ70" s="162"/>
      <c r="BR70" s="162"/>
      <c r="BS70" s="162"/>
      <c r="BT70" s="162"/>
      <c r="BU70" s="162"/>
      <c r="BV70" s="162"/>
      <c r="BW70" s="162"/>
      <c r="BX70" s="162"/>
      <c r="BY70" s="162"/>
      <c r="BZ70" s="162"/>
      <c r="CA70" s="162"/>
      <c r="CB70" s="162"/>
      <c r="CC70" s="162"/>
      <c r="CD70" s="162"/>
      <c r="CE70" s="162"/>
      <c r="CF70" s="162"/>
      <c r="CG70" s="162"/>
      <c r="CH70" s="162"/>
      <c r="CI70" s="162"/>
      <c r="CJ70" s="162"/>
      <c r="CK70" s="162"/>
      <c r="CL70" s="162"/>
      <c r="CM70" s="162"/>
      <c r="CN70" s="162"/>
      <c r="CO70" s="162"/>
      <c r="CP70" s="162"/>
      <c r="CQ70" s="162"/>
      <c r="CR70" s="162"/>
      <c r="CS70" s="162"/>
      <c r="CT70" s="162"/>
      <c r="CU70" s="162"/>
      <c r="CV70" s="162"/>
      <c r="CW70" s="162"/>
      <c r="CX70" s="162"/>
      <c r="CY70" s="162"/>
      <c r="CZ70" s="162"/>
      <c r="DA70" s="162"/>
      <c r="DB70" s="162"/>
      <c r="DC70" s="162"/>
      <c r="DD70" s="162"/>
      <c r="DE70" s="162"/>
      <c r="DF70" s="162"/>
      <c r="DG70" s="162"/>
      <c r="DH70" s="162"/>
      <c r="DI70" s="162"/>
      <c r="DJ70" s="162"/>
      <c r="DK70" s="162"/>
      <c r="DL70" s="162"/>
      <c r="DM70" s="162"/>
      <c r="DN70" s="162"/>
      <c r="DO70" s="162"/>
      <c r="DP70" s="162"/>
      <c r="DQ70" s="162"/>
    </row>
    <row r="71" spans="1:121" s="18" customFormat="1" ht="13.15" customHeight="1" x14ac:dyDescent="0.2">
      <c r="A71" s="126">
        <v>3</v>
      </c>
      <c r="B71" s="126"/>
      <c r="C71" s="126"/>
      <c r="D71" s="126"/>
      <c r="E71" s="148"/>
      <c r="F71" s="127"/>
      <c r="G71" s="128" t="s">
        <v>10</v>
      </c>
      <c r="H71" s="129">
        <f>H72+H80+H105+H112+H115+H119+H123</f>
        <v>5863000</v>
      </c>
      <c r="I71" s="129">
        <f>I72+I80+I105+I112+I115+I119+I123</f>
        <v>5604231.7400000002</v>
      </c>
      <c r="J71" s="130">
        <f t="shared" si="0"/>
        <v>0.95586418898174996</v>
      </c>
      <c r="K71" s="129">
        <f>K72+K80+K105+K112+K115+K119+K123</f>
        <v>258768.26000000013</v>
      </c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62"/>
      <c r="BI71" s="162"/>
      <c r="BJ71" s="162"/>
      <c r="BK71" s="162"/>
      <c r="BL71" s="162"/>
      <c r="BM71" s="162"/>
      <c r="BN71" s="162"/>
      <c r="BO71" s="162"/>
      <c r="BP71" s="162"/>
      <c r="BQ71" s="162"/>
      <c r="BR71" s="162"/>
      <c r="BS71" s="162"/>
      <c r="BT71" s="162"/>
      <c r="BU71" s="162"/>
      <c r="BV71" s="162"/>
      <c r="BW71" s="162"/>
      <c r="BX71" s="162"/>
      <c r="BY71" s="162"/>
      <c r="BZ71" s="162"/>
      <c r="CA71" s="162"/>
      <c r="CB71" s="162"/>
      <c r="CC71" s="162"/>
      <c r="CD71" s="162"/>
      <c r="CE71" s="162"/>
      <c r="CF71" s="162"/>
      <c r="CG71" s="162"/>
      <c r="CH71" s="162"/>
      <c r="CI71" s="162"/>
      <c r="CJ71" s="162"/>
      <c r="CK71" s="162"/>
      <c r="CL71" s="162"/>
      <c r="CM71" s="162"/>
      <c r="CN71" s="162"/>
      <c r="CO71" s="162"/>
      <c r="CP71" s="162"/>
      <c r="CQ71" s="162"/>
      <c r="CR71" s="162"/>
      <c r="CS71" s="162"/>
      <c r="CT71" s="162"/>
      <c r="CU71" s="162"/>
      <c r="CV71" s="162"/>
      <c r="CW71" s="162"/>
      <c r="CX71" s="162"/>
      <c r="CY71" s="162"/>
      <c r="CZ71" s="162"/>
      <c r="DA71" s="162"/>
      <c r="DB71" s="162"/>
      <c r="DC71" s="162"/>
      <c r="DD71" s="162"/>
      <c r="DE71" s="162"/>
      <c r="DF71" s="162"/>
      <c r="DG71" s="162"/>
      <c r="DH71" s="162"/>
      <c r="DI71" s="162"/>
      <c r="DJ71" s="162"/>
      <c r="DK71" s="162"/>
      <c r="DL71" s="162"/>
      <c r="DM71" s="162"/>
      <c r="DN71" s="162"/>
      <c r="DO71" s="162"/>
      <c r="DP71" s="162"/>
      <c r="DQ71" s="162"/>
    </row>
    <row r="72" spans="1:121" ht="13.15" customHeight="1" x14ac:dyDescent="0.2">
      <c r="A72" s="102"/>
      <c r="B72" s="102">
        <v>31</v>
      </c>
      <c r="C72" s="102"/>
      <c r="D72" s="102"/>
      <c r="E72" s="143"/>
      <c r="F72" s="103"/>
      <c r="G72" s="102" t="s">
        <v>70</v>
      </c>
      <c r="H72" s="29">
        <f>H73+H75+H77</f>
        <v>324700</v>
      </c>
      <c r="I72" s="29">
        <f>I73+I75+I77</f>
        <v>334682.52</v>
      </c>
      <c r="J72" s="30">
        <f t="shared" si="0"/>
        <v>1.0307438250692949</v>
      </c>
      <c r="K72" s="29">
        <f>K73+K75+K77</f>
        <v>-9982.5200000000259</v>
      </c>
    </row>
    <row r="73" spans="1:121" ht="13.15" customHeight="1" x14ac:dyDescent="0.2">
      <c r="A73" s="104"/>
      <c r="B73" s="104"/>
      <c r="C73" s="104">
        <v>311</v>
      </c>
      <c r="D73" s="104"/>
      <c r="E73" s="144">
        <v>11</v>
      </c>
      <c r="F73" s="105"/>
      <c r="G73" s="104" t="s">
        <v>71</v>
      </c>
      <c r="H73" s="106">
        <f>H74</f>
        <v>279000</v>
      </c>
      <c r="I73" s="106">
        <f>I74</f>
        <v>288428.34000000003</v>
      </c>
      <c r="J73" s="107">
        <f t="shared" si="0"/>
        <v>1.0337933333333333</v>
      </c>
      <c r="K73" s="106">
        <f>K74</f>
        <v>-9428.3400000000256</v>
      </c>
    </row>
    <row r="74" spans="1:121" s="139" customFormat="1" ht="13.15" customHeight="1" x14ac:dyDescent="0.2">
      <c r="A74" s="109"/>
      <c r="B74" s="109"/>
      <c r="C74" s="109"/>
      <c r="D74" s="109">
        <v>3111</v>
      </c>
      <c r="E74" s="145"/>
      <c r="F74" s="110"/>
      <c r="G74" s="110" t="s">
        <v>72</v>
      </c>
      <c r="H74" s="137">
        <v>279000</v>
      </c>
      <c r="I74" s="137">
        <v>288428.34000000003</v>
      </c>
      <c r="J74" s="138">
        <f t="shared" si="0"/>
        <v>1.0337933333333333</v>
      </c>
      <c r="K74" s="137">
        <f>H74-I74</f>
        <v>-9428.3400000000256</v>
      </c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3"/>
      <c r="AN74" s="163"/>
      <c r="AO74" s="163"/>
      <c r="AP74" s="163"/>
      <c r="AQ74" s="163"/>
      <c r="AR74" s="163"/>
      <c r="AS74" s="163"/>
      <c r="AT74" s="163"/>
      <c r="AU74" s="163"/>
      <c r="AV74" s="163"/>
      <c r="AW74" s="163"/>
      <c r="AX74" s="163"/>
      <c r="AY74" s="163"/>
      <c r="AZ74" s="163"/>
      <c r="BA74" s="163"/>
      <c r="BB74" s="163"/>
      <c r="BC74" s="163"/>
      <c r="BD74" s="163"/>
      <c r="BE74" s="163"/>
      <c r="BF74" s="163"/>
      <c r="BG74" s="163"/>
      <c r="BH74" s="163"/>
      <c r="BI74" s="163"/>
      <c r="BJ74" s="163"/>
      <c r="BK74" s="163"/>
      <c r="BL74" s="163"/>
      <c r="BM74" s="163"/>
      <c r="BN74" s="163"/>
      <c r="BO74" s="163"/>
      <c r="BP74" s="163"/>
      <c r="BQ74" s="163"/>
      <c r="BR74" s="163"/>
      <c r="BS74" s="163"/>
      <c r="BT74" s="163"/>
      <c r="BU74" s="163"/>
      <c r="BV74" s="163"/>
      <c r="BW74" s="163"/>
      <c r="BX74" s="163"/>
      <c r="BY74" s="163"/>
      <c r="BZ74" s="163"/>
      <c r="CA74" s="163"/>
      <c r="CB74" s="163"/>
      <c r="CC74" s="163"/>
      <c r="CD74" s="163"/>
      <c r="CE74" s="163"/>
      <c r="CF74" s="163"/>
      <c r="CG74" s="163"/>
      <c r="CH74" s="163"/>
      <c r="CI74" s="163"/>
      <c r="CJ74" s="163"/>
      <c r="CK74" s="163"/>
      <c r="CL74" s="163"/>
      <c r="CM74" s="163"/>
      <c r="CN74" s="163"/>
      <c r="CO74" s="163"/>
      <c r="CP74" s="163"/>
      <c r="CQ74" s="163"/>
      <c r="CR74" s="163"/>
      <c r="CS74" s="163"/>
      <c r="CT74" s="163"/>
      <c r="CU74" s="163"/>
      <c r="CV74" s="163"/>
      <c r="CW74" s="163"/>
      <c r="CX74" s="163"/>
      <c r="CY74" s="163"/>
      <c r="CZ74" s="163"/>
      <c r="DA74" s="163"/>
      <c r="DB74" s="163"/>
      <c r="DC74" s="163"/>
      <c r="DD74" s="163"/>
      <c r="DE74" s="163"/>
      <c r="DF74" s="163"/>
      <c r="DG74" s="163"/>
      <c r="DH74" s="163"/>
      <c r="DI74" s="163"/>
      <c r="DJ74" s="163"/>
      <c r="DK74" s="163"/>
      <c r="DL74" s="163"/>
      <c r="DM74" s="163"/>
      <c r="DN74" s="163"/>
      <c r="DO74" s="163"/>
      <c r="DP74" s="163"/>
      <c r="DQ74" s="163"/>
    </row>
    <row r="75" spans="1:121" ht="13.15" customHeight="1" x14ac:dyDescent="0.2">
      <c r="A75" s="104"/>
      <c r="B75" s="104"/>
      <c r="C75" s="104">
        <v>312</v>
      </c>
      <c r="D75" s="104"/>
      <c r="E75" s="144">
        <v>11</v>
      </c>
      <c r="F75" s="105"/>
      <c r="G75" s="104" t="s">
        <v>73</v>
      </c>
      <c r="H75" s="106">
        <f>H76</f>
        <v>0</v>
      </c>
      <c r="I75" s="106">
        <f>I76</f>
        <v>0</v>
      </c>
      <c r="J75" s="107"/>
      <c r="K75" s="106">
        <f>K76</f>
        <v>0</v>
      </c>
    </row>
    <row r="76" spans="1:121" s="139" customFormat="1" ht="13.15" customHeight="1" x14ac:dyDescent="0.2">
      <c r="A76" s="109"/>
      <c r="B76" s="109"/>
      <c r="C76" s="109"/>
      <c r="D76" s="109">
        <v>3121</v>
      </c>
      <c r="E76" s="145"/>
      <c r="F76" s="110"/>
      <c r="G76" s="110" t="s">
        <v>73</v>
      </c>
      <c r="H76" s="137">
        <v>0</v>
      </c>
      <c r="I76" s="137">
        <v>0</v>
      </c>
      <c r="J76" s="138"/>
      <c r="K76" s="137">
        <f>H76-I76</f>
        <v>0</v>
      </c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  <c r="CM76" s="163"/>
      <c r="CN76" s="163"/>
      <c r="CO76" s="163"/>
      <c r="CP76" s="163"/>
      <c r="CQ76" s="163"/>
      <c r="CR76" s="163"/>
      <c r="CS76" s="163"/>
      <c r="CT76" s="163"/>
      <c r="CU76" s="163"/>
      <c r="CV76" s="163"/>
      <c r="CW76" s="163"/>
      <c r="CX76" s="163"/>
      <c r="CY76" s="163"/>
      <c r="CZ76" s="163"/>
      <c r="DA76" s="163"/>
      <c r="DB76" s="163"/>
      <c r="DC76" s="163"/>
      <c r="DD76" s="163"/>
      <c r="DE76" s="163"/>
      <c r="DF76" s="163"/>
      <c r="DG76" s="163"/>
      <c r="DH76" s="163"/>
      <c r="DI76" s="163"/>
      <c r="DJ76" s="163"/>
      <c r="DK76" s="163"/>
      <c r="DL76" s="163"/>
      <c r="DM76" s="163"/>
      <c r="DN76" s="163"/>
      <c r="DO76" s="163"/>
      <c r="DP76" s="163"/>
      <c r="DQ76" s="163"/>
    </row>
    <row r="77" spans="1:121" ht="13.15" customHeight="1" x14ac:dyDescent="0.2">
      <c r="A77" s="104"/>
      <c r="B77" s="104"/>
      <c r="C77" s="104">
        <v>313</v>
      </c>
      <c r="D77" s="104"/>
      <c r="E77" s="144">
        <v>11</v>
      </c>
      <c r="F77" s="105"/>
      <c r="G77" s="104" t="s">
        <v>74</v>
      </c>
      <c r="H77" s="106">
        <f>SUM(H78:H79)</f>
        <v>45700</v>
      </c>
      <c r="I77" s="106">
        <f>SUM(I78:I79)</f>
        <v>46254.18</v>
      </c>
      <c r="J77" s="107">
        <f t="shared" ref="J77:J139" si="6">I77/H77</f>
        <v>1.0121264770240701</v>
      </c>
      <c r="K77" s="106">
        <f>SUM(K78:K79)</f>
        <v>-554.18000000000029</v>
      </c>
    </row>
    <row r="78" spans="1:121" s="139" customFormat="1" ht="13.15" customHeight="1" x14ac:dyDescent="0.2">
      <c r="A78" s="109"/>
      <c r="B78" s="109"/>
      <c r="C78" s="109"/>
      <c r="D78" s="109">
        <v>3132</v>
      </c>
      <c r="E78" s="145"/>
      <c r="F78" s="110"/>
      <c r="G78" s="136" t="s">
        <v>75</v>
      </c>
      <c r="H78" s="137">
        <v>45700</v>
      </c>
      <c r="I78" s="137">
        <v>46254.18</v>
      </c>
      <c r="J78" s="138">
        <f t="shared" si="6"/>
        <v>1.0121264770240701</v>
      </c>
      <c r="K78" s="137">
        <f>H78-I78</f>
        <v>-554.18000000000029</v>
      </c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3"/>
      <c r="BN78" s="163"/>
      <c r="BO78" s="163"/>
      <c r="BP78" s="163"/>
      <c r="BQ78" s="163"/>
      <c r="BR78" s="163"/>
      <c r="BS78" s="163"/>
      <c r="BT78" s="163"/>
      <c r="BU78" s="163"/>
      <c r="BV78" s="163"/>
      <c r="BW78" s="163"/>
      <c r="BX78" s="163"/>
      <c r="BY78" s="163"/>
      <c r="BZ78" s="163"/>
      <c r="CA78" s="163"/>
      <c r="CB78" s="163"/>
      <c r="CC78" s="163"/>
      <c r="CD78" s="163"/>
      <c r="CE78" s="163"/>
      <c r="CF78" s="163"/>
      <c r="CG78" s="163"/>
      <c r="CH78" s="163"/>
      <c r="CI78" s="163"/>
      <c r="CJ78" s="163"/>
      <c r="CK78" s="163"/>
      <c r="CL78" s="163"/>
      <c r="CM78" s="163"/>
      <c r="CN78" s="163"/>
      <c r="CO78" s="163"/>
      <c r="CP78" s="163"/>
      <c r="CQ78" s="163"/>
      <c r="CR78" s="163"/>
      <c r="CS78" s="163"/>
      <c r="CT78" s="163"/>
      <c r="CU78" s="163"/>
      <c r="CV78" s="163"/>
      <c r="CW78" s="163"/>
      <c r="CX78" s="163"/>
      <c r="CY78" s="163"/>
      <c r="CZ78" s="163"/>
      <c r="DA78" s="163"/>
      <c r="DB78" s="163"/>
      <c r="DC78" s="163"/>
      <c r="DD78" s="163"/>
      <c r="DE78" s="163"/>
      <c r="DF78" s="163"/>
      <c r="DG78" s="163"/>
      <c r="DH78" s="163"/>
      <c r="DI78" s="163"/>
      <c r="DJ78" s="163"/>
      <c r="DK78" s="163"/>
      <c r="DL78" s="163"/>
      <c r="DM78" s="163"/>
      <c r="DN78" s="163"/>
      <c r="DO78" s="163"/>
      <c r="DP78" s="163"/>
      <c r="DQ78" s="163"/>
    </row>
    <row r="79" spans="1:121" s="139" customFormat="1" ht="12.75" x14ac:dyDescent="0.2">
      <c r="A79" s="109"/>
      <c r="B79" s="109"/>
      <c r="C79" s="109"/>
      <c r="D79" s="109">
        <v>3133</v>
      </c>
      <c r="E79" s="145"/>
      <c r="F79" s="110"/>
      <c r="G79" s="140" t="s">
        <v>306</v>
      </c>
      <c r="H79" s="137">
        <v>0</v>
      </c>
      <c r="I79" s="137">
        <v>0</v>
      </c>
      <c r="J79" s="138" t="e">
        <f t="shared" si="6"/>
        <v>#DIV/0!</v>
      </c>
      <c r="K79" s="137">
        <f>H79-I79</f>
        <v>0</v>
      </c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3"/>
      <c r="BN79" s="163"/>
      <c r="BO79" s="163"/>
      <c r="BP79" s="163"/>
      <c r="BQ79" s="163"/>
      <c r="BR79" s="163"/>
      <c r="BS79" s="163"/>
      <c r="BT79" s="163"/>
      <c r="BU79" s="163"/>
      <c r="BV79" s="163"/>
      <c r="BW79" s="163"/>
      <c r="BX79" s="163"/>
      <c r="BY79" s="163"/>
      <c r="BZ79" s="163"/>
      <c r="CA79" s="163"/>
      <c r="CB79" s="163"/>
      <c r="CC79" s="163"/>
      <c r="CD79" s="163"/>
      <c r="CE79" s="163"/>
      <c r="CF79" s="163"/>
      <c r="CG79" s="163"/>
      <c r="CH79" s="163"/>
      <c r="CI79" s="163"/>
      <c r="CJ79" s="163"/>
      <c r="CK79" s="163"/>
      <c r="CL79" s="163"/>
      <c r="CM79" s="163"/>
      <c r="CN79" s="163"/>
      <c r="CO79" s="163"/>
      <c r="CP79" s="163"/>
      <c r="CQ79" s="163"/>
      <c r="CR79" s="163"/>
      <c r="CS79" s="163"/>
      <c r="CT79" s="163"/>
      <c r="CU79" s="163"/>
      <c r="CV79" s="163"/>
      <c r="CW79" s="163"/>
      <c r="CX79" s="163"/>
      <c r="CY79" s="163"/>
      <c r="CZ79" s="163"/>
      <c r="DA79" s="163"/>
      <c r="DB79" s="163"/>
      <c r="DC79" s="163"/>
      <c r="DD79" s="163"/>
      <c r="DE79" s="163"/>
      <c r="DF79" s="163"/>
      <c r="DG79" s="163"/>
      <c r="DH79" s="163"/>
      <c r="DI79" s="163"/>
      <c r="DJ79" s="163"/>
      <c r="DK79" s="163"/>
      <c r="DL79" s="163"/>
      <c r="DM79" s="163"/>
      <c r="DN79" s="163"/>
      <c r="DO79" s="163"/>
      <c r="DP79" s="163"/>
      <c r="DQ79" s="163"/>
    </row>
    <row r="80" spans="1:121" ht="13.15" customHeight="1" x14ac:dyDescent="0.2">
      <c r="A80" s="102"/>
      <c r="B80" s="102">
        <v>32</v>
      </c>
      <c r="C80" s="102"/>
      <c r="D80" s="102"/>
      <c r="E80" s="143"/>
      <c r="F80" s="103"/>
      <c r="G80" s="102" t="s">
        <v>77</v>
      </c>
      <c r="H80" s="29">
        <f>H81+H84+H88+H97+H99</f>
        <v>3910900</v>
      </c>
      <c r="I80" s="29">
        <f>I81+I84+I88+I97+I99</f>
        <v>3771506.49</v>
      </c>
      <c r="J80" s="30">
        <f t="shared" si="6"/>
        <v>0.96435769004576954</v>
      </c>
      <c r="K80" s="29">
        <f>K81+K84+K88+K97+K99</f>
        <v>139393.51000000015</v>
      </c>
    </row>
    <row r="81" spans="1:121" ht="13.15" customHeight="1" x14ac:dyDescent="0.2">
      <c r="A81" s="104"/>
      <c r="B81" s="104"/>
      <c r="C81" s="104">
        <v>321</v>
      </c>
      <c r="D81" s="104"/>
      <c r="E81" s="144">
        <v>11</v>
      </c>
      <c r="F81" s="105"/>
      <c r="G81" s="104" t="s">
        <v>78</v>
      </c>
      <c r="H81" s="106">
        <f>SUM(H82:H83)</f>
        <v>11000</v>
      </c>
      <c r="I81" s="106">
        <f>SUM(I82:I83)</f>
        <v>10810.69</v>
      </c>
      <c r="J81" s="107">
        <f t="shared" si="6"/>
        <v>0.98279000000000005</v>
      </c>
      <c r="K81" s="106">
        <f>SUM(K82:K83)</f>
        <v>189.30999999999949</v>
      </c>
    </row>
    <row r="82" spans="1:121" s="139" customFormat="1" ht="13.15" customHeight="1" x14ac:dyDescent="0.2">
      <c r="A82" s="109"/>
      <c r="B82" s="109"/>
      <c r="C82" s="109"/>
      <c r="D82" s="109">
        <v>3212</v>
      </c>
      <c r="E82" s="145"/>
      <c r="F82" s="110"/>
      <c r="G82" s="136" t="s">
        <v>294</v>
      </c>
      <c r="H82" s="137">
        <v>11000</v>
      </c>
      <c r="I82" s="137">
        <v>10810.69</v>
      </c>
      <c r="J82" s="138">
        <f t="shared" si="6"/>
        <v>0.98279000000000005</v>
      </c>
      <c r="K82" s="137">
        <f>H82-I82</f>
        <v>189.30999999999949</v>
      </c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3"/>
      <c r="BN82" s="163"/>
      <c r="BO82" s="163"/>
      <c r="BP82" s="163"/>
      <c r="BQ82" s="163"/>
      <c r="BR82" s="163"/>
      <c r="BS82" s="163"/>
      <c r="BT82" s="163"/>
      <c r="BU82" s="163"/>
      <c r="BV82" s="163"/>
      <c r="BW82" s="163"/>
      <c r="BX82" s="163"/>
      <c r="BY82" s="163"/>
      <c r="BZ82" s="163"/>
      <c r="CA82" s="163"/>
      <c r="CB82" s="163"/>
      <c r="CC82" s="163"/>
      <c r="CD82" s="163"/>
      <c r="CE82" s="163"/>
      <c r="CF82" s="163"/>
      <c r="CG82" s="163"/>
      <c r="CH82" s="163"/>
      <c r="CI82" s="163"/>
      <c r="CJ82" s="163"/>
      <c r="CK82" s="163"/>
      <c r="CL82" s="163"/>
      <c r="CM82" s="163"/>
      <c r="CN82" s="163"/>
      <c r="CO82" s="163"/>
      <c r="CP82" s="163"/>
      <c r="CQ82" s="163"/>
      <c r="CR82" s="163"/>
      <c r="CS82" s="163"/>
      <c r="CT82" s="163"/>
      <c r="CU82" s="163"/>
      <c r="CV82" s="163"/>
      <c r="CW82" s="163"/>
      <c r="CX82" s="163"/>
      <c r="CY82" s="163"/>
      <c r="CZ82" s="163"/>
      <c r="DA82" s="163"/>
      <c r="DB82" s="163"/>
      <c r="DC82" s="163"/>
      <c r="DD82" s="163"/>
      <c r="DE82" s="163"/>
      <c r="DF82" s="163"/>
      <c r="DG82" s="163"/>
      <c r="DH82" s="163"/>
      <c r="DI82" s="163"/>
      <c r="DJ82" s="163"/>
      <c r="DK82" s="163"/>
      <c r="DL82" s="163"/>
      <c r="DM82" s="163"/>
      <c r="DN82" s="163"/>
      <c r="DO82" s="163"/>
      <c r="DP82" s="163"/>
      <c r="DQ82" s="163"/>
    </row>
    <row r="83" spans="1:121" s="139" customFormat="1" ht="13.15" customHeight="1" x14ac:dyDescent="0.2">
      <c r="A83" s="109"/>
      <c r="B83" s="109"/>
      <c r="C83" s="109"/>
      <c r="D83" s="109">
        <v>3213</v>
      </c>
      <c r="E83" s="145"/>
      <c r="F83" s="110"/>
      <c r="G83" s="136" t="s">
        <v>80</v>
      </c>
      <c r="H83" s="137">
        <v>0</v>
      </c>
      <c r="I83" s="137">
        <v>0</v>
      </c>
      <c r="J83" s="138" t="e">
        <f t="shared" si="6"/>
        <v>#DIV/0!</v>
      </c>
      <c r="K83" s="137">
        <f>H83-I83</f>
        <v>0</v>
      </c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  <c r="CM83" s="163"/>
      <c r="CN83" s="163"/>
      <c r="CO83" s="163"/>
      <c r="CP83" s="163"/>
      <c r="CQ83" s="163"/>
      <c r="CR83" s="163"/>
      <c r="CS83" s="163"/>
      <c r="CT83" s="163"/>
      <c r="CU83" s="163"/>
      <c r="CV83" s="163"/>
      <c r="CW83" s="163"/>
      <c r="CX83" s="163"/>
      <c r="CY83" s="163"/>
      <c r="CZ83" s="163"/>
      <c r="DA83" s="163"/>
      <c r="DB83" s="163"/>
      <c r="DC83" s="163"/>
      <c r="DD83" s="163"/>
      <c r="DE83" s="163"/>
      <c r="DF83" s="163"/>
      <c r="DG83" s="163"/>
      <c r="DH83" s="163"/>
      <c r="DI83" s="163"/>
      <c r="DJ83" s="163"/>
      <c r="DK83" s="163"/>
      <c r="DL83" s="163"/>
      <c r="DM83" s="163"/>
      <c r="DN83" s="163"/>
      <c r="DO83" s="163"/>
      <c r="DP83" s="163"/>
      <c r="DQ83" s="163"/>
    </row>
    <row r="84" spans="1:121" ht="13.15" customHeight="1" x14ac:dyDescent="0.2">
      <c r="A84" s="104"/>
      <c r="B84" s="104"/>
      <c r="C84" s="104">
        <v>322</v>
      </c>
      <c r="D84" s="104"/>
      <c r="E84" s="144">
        <v>11</v>
      </c>
      <c r="F84" s="105"/>
      <c r="G84" s="104" t="s">
        <v>81</v>
      </c>
      <c r="H84" s="106">
        <f>SUM(H85:H87)</f>
        <v>181500</v>
      </c>
      <c r="I84" s="106">
        <f>SUM(I85:I87)</f>
        <v>171441.98</v>
      </c>
      <c r="J84" s="107">
        <f t="shared" si="6"/>
        <v>0.9445839118457301</v>
      </c>
      <c r="K84" s="106">
        <f>SUM(K85:K87)</f>
        <v>10058.01999999999</v>
      </c>
    </row>
    <row r="85" spans="1:121" s="139" customFormat="1" ht="13.15" customHeight="1" x14ac:dyDescent="0.2">
      <c r="A85" s="109"/>
      <c r="B85" s="109"/>
      <c r="C85" s="109"/>
      <c r="D85" s="109">
        <v>3221</v>
      </c>
      <c r="E85" s="145"/>
      <c r="F85" s="110"/>
      <c r="G85" s="136" t="s">
        <v>82</v>
      </c>
      <c r="H85" s="137">
        <v>15000</v>
      </c>
      <c r="I85" s="137">
        <v>18168.03</v>
      </c>
      <c r="J85" s="138">
        <f t="shared" si="6"/>
        <v>1.2112019999999999</v>
      </c>
      <c r="K85" s="137">
        <f>H85-I85</f>
        <v>-3168.0299999999988</v>
      </c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3"/>
      <c r="BN85" s="163"/>
      <c r="BO85" s="163"/>
      <c r="BP85" s="163"/>
      <c r="BQ85" s="163"/>
      <c r="BR85" s="163"/>
      <c r="BS85" s="163"/>
      <c r="BT85" s="163"/>
      <c r="BU85" s="163"/>
      <c r="BV85" s="163"/>
      <c r="BW85" s="163"/>
      <c r="BX85" s="163"/>
      <c r="BY85" s="163"/>
      <c r="BZ85" s="163"/>
      <c r="CA85" s="163"/>
      <c r="CB85" s="163"/>
      <c r="CC85" s="163"/>
      <c r="CD85" s="163"/>
      <c r="CE85" s="163"/>
      <c r="CF85" s="163"/>
      <c r="CG85" s="163"/>
      <c r="CH85" s="163"/>
      <c r="CI85" s="163"/>
      <c r="CJ85" s="163"/>
      <c r="CK85" s="163"/>
      <c r="CL85" s="163"/>
      <c r="CM85" s="163"/>
      <c r="CN85" s="163"/>
      <c r="CO85" s="163"/>
      <c r="CP85" s="163"/>
      <c r="CQ85" s="163"/>
      <c r="CR85" s="163"/>
      <c r="CS85" s="163"/>
      <c r="CT85" s="163"/>
      <c r="CU85" s="163"/>
      <c r="CV85" s="163"/>
      <c r="CW85" s="163"/>
      <c r="CX85" s="163"/>
      <c r="CY85" s="163"/>
      <c r="CZ85" s="163"/>
      <c r="DA85" s="163"/>
      <c r="DB85" s="163"/>
      <c r="DC85" s="163"/>
      <c r="DD85" s="163"/>
      <c r="DE85" s="163"/>
      <c r="DF85" s="163"/>
      <c r="DG85" s="163"/>
      <c r="DH85" s="163"/>
      <c r="DI85" s="163"/>
      <c r="DJ85" s="163"/>
      <c r="DK85" s="163"/>
      <c r="DL85" s="163"/>
      <c r="DM85" s="163"/>
      <c r="DN85" s="163"/>
      <c r="DO85" s="163"/>
      <c r="DP85" s="163"/>
      <c r="DQ85" s="163"/>
    </row>
    <row r="86" spans="1:121" s="139" customFormat="1" ht="13.15" customHeight="1" x14ac:dyDescent="0.2">
      <c r="A86" s="109"/>
      <c r="B86" s="109"/>
      <c r="C86" s="109"/>
      <c r="D86" s="109">
        <v>3223</v>
      </c>
      <c r="E86" s="145"/>
      <c r="F86" s="110"/>
      <c r="G86" s="136" t="s">
        <v>83</v>
      </c>
      <c r="H86" s="137">
        <v>165500</v>
      </c>
      <c r="I86" s="137">
        <v>152393.45000000001</v>
      </c>
      <c r="J86" s="138">
        <v>0.92</v>
      </c>
      <c r="K86" s="137">
        <f>H86-I86</f>
        <v>13106.549999999988</v>
      </c>
      <c r="L86" s="139" t="s">
        <v>308</v>
      </c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3"/>
      <c r="BN86" s="163"/>
      <c r="BO86" s="163"/>
      <c r="BP86" s="163"/>
      <c r="BQ86" s="163"/>
      <c r="BR86" s="163"/>
      <c r="BS86" s="163"/>
      <c r="BT86" s="163"/>
      <c r="BU86" s="163"/>
      <c r="BV86" s="163"/>
      <c r="BW86" s="163"/>
      <c r="BX86" s="163"/>
      <c r="BY86" s="163"/>
      <c r="BZ86" s="163"/>
      <c r="CA86" s="163"/>
      <c r="CB86" s="163"/>
      <c r="CC86" s="163"/>
      <c r="CD86" s="163"/>
      <c r="CE86" s="163"/>
      <c r="CF86" s="163"/>
      <c r="CG86" s="163"/>
      <c r="CH86" s="163"/>
      <c r="CI86" s="163"/>
      <c r="CJ86" s="163"/>
      <c r="CK86" s="163"/>
      <c r="CL86" s="163"/>
      <c r="CM86" s="163"/>
      <c r="CN86" s="163"/>
      <c r="CO86" s="163"/>
      <c r="CP86" s="163"/>
      <c r="CQ86" s="163"/>
      <c r="CR86" s="163"/>
      <c r="CS86" s="163"/>
      <c r="CT86" s="163"/>
      <c r="CU86" s="163"/>
      <c r="CV86" s="163"/>
      <c r="CW86" s="163"/>
      <c r="CX86" s="163"/>
      <c r="CY86" s="163"/>
      <c r="CZ86" s="163"/>
      <c r="DA86" s="163"/>
      <c r="DB86" s="163"/>
      <c r="DC86" s="163"/>
      <c r="DD86" s="163"/>
      <c r="DE86" s="163"/>
      <c r="DF86" s="163"/>
      <c r="DG86" s="163"/>
      <c r="DH86" s="163"/>
      <c r="DI86" s="163"/>
      <c r="DJ86" s="163"/>
      <c r="DK86" s="163"/>
      <c r="DL86" s="163"/>
      <c r="DM86" s="163"/>
      <c r="DN86" s="163"/>
      <c r="DO86" s="163"/>
      <c r="DP86" s="163"/>
      <c r="DQ86" s="163"/>
    </row>
    <row r="87" spans="1:121" s="139" customFormat="1" ht="13.15" customHeight="1" x14ac:dyDescent="0.2">
      <c r="A87" s="109"/>
      <c r="B87" s="109"/>
      <c r="C87" s="109"/>
      <c r="D87" s="109">
        <v>3225</v>
      </c>
      <c r="E87" s="145"/>
      <c r="F87" s="110"/>
      <c r="G87" s="136" t="s">
        <v>84</v>
      </c>
      <c r="H87" s="137">
        <v>1000</v>
      </c>
      <c r="I87" s="137">
        <v>880.5</v>
      </c>
      <c r="J87" s="138">
        <f t="shared" si="6"/>
        <v>0.88049999999999995</v>
      </c>
      <c r="K87" s="137">
        <f>H87-I87</f>
        <v>119.5</v>
      </c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  <c r="CM87" s="163"/>
      <c r="CN87" s="163"/>
      <c r="CO87" s="163"/>
      <c r="CP87" s="163"/>
      <c r="CQ87" s="163"/>
      <c r="CR87" s="163"/>
      <c r="CS87" s="163"/>
      <c r="CT87" s="163"/>
      <c r="CU87" s="163"/>
      <c r="CV87" s="163"/>
      <c r="CW87" s="163"/>
      <c r="CX87" s="163"/>
      <c r="CY87" s="163"/>
      <c r="CZ87" s="163"/>
      <c r="DA87" s="163"/>
      <c r="DB87" s="163"/>
      <c r="DC87" s="163"/>
      <c r="DD87" s="163"/>
      <c r="DE87" s="163"/>
      <c r="DF87" s="163"/>
      <c r="DG87" s="163"/>
      <c r="DH87" s="163"/>
      <c r="DI87" s="163"/>
      <c r="DJ87" s="163"/>
      <c r="DK87" s="163"/>
      <c r="DL87" s="163"/>
      <c r="DM87" s="163"/>
      <c r="DN87" s="163"/>
      <c r="DO87" s="163"/>
      <c r="DP87" s="163"/>
      <c r="DQ87" s="163"/>
    </row>
    <row r="88" spans="1:121" ht="13.15" customHeight="1" x14ac:dyDescent="0.2">
      <c r="A88" s="104"/>
      <c r="B88" s="104"/>
      <c r="C88" s="104">
        <v>323</v>
      </c>
      <c r="D88" s="104"/>
      <c r="E88" s="144">
        <v>11</v>
      </c>
      <c r="F88" s="105"/>
      <c r="G88" s="104" t="s">
        <v>85</v>
      </c>
      <c r="H88" s="106">
        <f>SUM(H89:H96)</f>
        <v>3598300</v>
      </c>
      <c r="I88" s="106">
        <f>SUM(I89:I96)</f>
        <v>3468423.6000000006</v>
      </c>
      <c r="J88" s="107">
        <f t="shared" si="6"/>
        <v>0.96390617791735</v>
      </c>
      <c r="K88" s="106">
        <f>SUM(K89:K96)</f>
        <v>129876.40000000017</v>
      </c>
    </row>
    <row r="89" spans="1:121" s="139" customFormat="1" ht="13.15" customHeight="1" x14ac:dyDescent="0.2">
      <c r="A89" s="109"/>
      <c r="B89" s="109"/>
      <c r="C89" s="109"/>
      <c r="D89" s="109">
        <v>3231</v>
      </c>
      <c r="E89" s="145"/>
      <c r="F89" s="110"/>
      <c r="G89" s="136" t="s">
        <v>86</v>
      </c>
      <c r="H89" s="137">
        <v>37500</v>
      </c>
      <c r="I89" s="137">
        <v>23027.83</v>
      </c>
      <c r="J89" s="138">
        <f t="shared" si="6"/>
        <v>0.61407546666666668</v>
      </c>
      <c r="K89" s="137">
        <f t="shared" ref="K89:K96" si="7">H89-I89</f>
        <v>14472.169999999998</v>
      </c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3"/>
      <c r="DM89" s="163"/>
      <c r="DN89" s="163"/>
      <c r="DO89" s="163"/>
      <c r="DP89" s="163"/>
      <c r="DQ89" s="163"/>
    </row>
    <row r="90" spans="1:121" s="139" customFormat="1" ht="13.15" customHeight="1" x14ac:dyDescent="0.2">
      <c r="A90" s="109"/>
      <c r="B90" s="109"/>
      <c r="C90" s="109"/>
      <c r="D90" s="109">
        <v>3232</v>
      </c>
      <c r="E90" s="145"/>
      <c r="F90" s="110"/>
      <c r="G90" s="136" t="s">
        <v>87</v>
      </c>
      <c r="H90" s="137">
        <v>2339000</v>
      </c>
      <c r="I90" s="137">
        <v>2319830.3199999998</v>
      </c>
      <c r="J90" s="138">
        <f t="shared" si="6"/>
        <v>0.99180432663531415</v>
      </c>
      <c r="K90" s="137">
        <f t="shared" si="7"/>
        <v>19169.680000000168</v>
      </c>
      <c r="L90" s="139" t="s">
        <v>308</v>
      </c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3"/>
      <c r="AL90" s="163"/>
      <c r="AM90" s="163"/>
      <c r="AN90" s="163"/>
      <c r="AO90" s="163"/>
      <c r="AP90" s="163"/>
      <c r="AQ90" s="163"/>
      <c r="AR90" s="163"/>
      <c r="AS90" s="163"/>
      <c r="AT90" s="163"/>
      <c r="AU90" s="163"/>
      <c r="AV90" s="163"/>
      <c r="AW90" s="163"/>
      <c r="AX90" s="163"/>
      <c r="AY90" s="163"/>
      <c r="AZ90" s="163"/>
      <c r="BA90" s="163"/>
      <c r="BB90" s="163"/>
      <c r="BC90" s="163"/>
      <c r="BD90" s="163"/>
      <c r="BE90" s="163"/>
      <c r="BF90" s="163"/>
      <c r="BG90" s="163"/>
      <c r="BH90" s="163"/>
      <c r="BI90" s="163"/>
      <c r="BJ90" s="163"/>
      <c r="BK90" s="163"/>
      <c r="BL90" s="163"/>
      <c r="BM90" s="163"/>
      <c r="BN90" s="163"/>
      <c r="BO90" s="163"/>
      <c r="BP90" s="163"/>
      <c r="BQ90" s="163"/>
      <c r="BR90" s="163"/>
      <c r="BS90" s="163"/>
      <c r="BT90" s="163"/>
      <c r="BU90" s="163"/>
      <c r="BV90" s="163"/>
      <c r="BW90" s="163"/>
      <c r="BX90" s="163"/>
      <c r="BY90" s="163"/>
      <c r="BZ90" s="163"/>
      <c r="CA90" s="163"/>
      <c r="CB90" s="163"/>
      <c r="CC90" s="163"/>
      <c r="CD90" s="163"/>
      <c r="CE90" s="163"/>
      <c r="CF90" s="163"/>
      <c r="CG90" s="163"/>
      <c r="CH90" s="163"/>
      <c r="CI90" s="163"/>
      <c r="CJ90" s="163"/>
      <c r="CK90" s="163"/>
      <c r="CL90" s="163"/>
      <c r="CM90" s="163"/>
      <c r="CN90" s="163"/>
      <c r="CO90" s="163"/>
      <c r="CP90" s="163"/>
      <c r="CQ90" s="163"/>
      <c r="CR90" s="163"/>
      <c r="CS90" s="163"/>
      <c r="CT90" s="163"/>
      <c r="CU90" s="163"/>
      <c r="CV90" s="163"/>
      <c r="CW90" s="163"/>
      <c r="CX90" s="163"/>
      <c r="CY90" s="163"/>
      <c r="CZ90" s="163"/>
      <c r="DA90" s="163"/>
      <c r="DB90" s="163"/>
      <c r="DC90" s="163"/>
      <c r="DD90" s="163"/>
      <c r="DE90" s="163"/>
      <c r="DF90" s="163"/>
      <c r="DG90" s="163"/>
      <c r="DH90" s="163"/>
      <c r="DI90" s="163"/>
      <c r="DJ90" s="163"/>
      <c r="DK90" s="163"/>
      <c r="DL90" s="163"/>
      <c r="DM90" s="163"/>
      <c r="DN90" s="163"/>
      <c r="DO90" s="163"/>
      <c r="DP90" s="163"/>
      <c r="DQ90" s="163"/>
    </row>
    <row r="91" spans="1:121" s="139" customFormat="1" ht="13.15" customHeight="1" x14ac:dyDescent="0.2">
      <c r="A91" s="109"/>
      <c r="B91" s="109"/>
      <c r="C91" s="109"/>
      <c r="D91" s="109">
        <v>3233</v>
      </c>
      <c r="E91" s="145"/>
      <c r="F91" s="110"/>
      <c r="G91" s="136" t="s">
        <v>88</v>
      </c>
      <c r="H91" s="137">
        <v>53000</v>
      </c>
      <c r="I91" s="137">
        <v>48450.2</v>
      </c>
      <c r="J91" s="138">
        <f t="shared" si="6"/>
        <v>0.91415471698113204</v>
      </c>
      <c r="K91" s="137">
        <f t="shared" si="7"/>
        <v>4549.8000000000029</v>
      </c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  <c r="BA91" s="163"/>
      <c r="BB91" s="163"/>
      <c r="BC91" s="163"/>
      <c r="BD91" s="163"/>
      <c r="BE91" s="163"/>
      <c r="BF91" s="163"/>
      <c r="BG91" s="163"/>
      <c r="BH91" s="163"/>
      <c r="BI91" s="163"/>
      <c r="BJ91" s="163"/>
      <c r="BK91" s="163"/>
      <c r="BL91" s="163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  <c r="CM91" s="163"/>
      <c r="CN91" s="163"/>
      <c r="CO91" s="163"/>
      <c r="CP91" s="163"/>
      <c r="CQ91" s="163"/>
      <c r="CR91" s="163"/>
      <c r="CS91" s="163"/>
      <c r="CT91" s="163"/>
      <c r="CU91" s="163"/>
      <c r="CV91" s="163"/>
      <c r="CW91" s="163"/>
      <c r="CX91" s="163"/>
      <c r="CY91" s="163"/>
      <c r="CZ91" s="163"/>
      <c r="DA91" s="163"/>
      <c r="DB91" s="163"/>
      <c r="DC91" s="163"/>
      <c r="DD91" s="163"/>
      <c r="DE91" s="163"/>
      <c r="DF91" s="163"/>
      <c r="DG91" s="163"/>
      <c r="DH91" s="163"/>
      <c r="DI91" s="163"/>
      <c r="DJ91" s="163"/>
      <c r="DK91" s="163"/>
      <c r="DL91" s="163"/>
      <c r="DM91" s="163"/>
      <c r="DN91" s="163"/>
      <c r="DO91" s="163"/>
      <c r="DP91" s="163"/>
      <c r="DQ91" s="163"/>
    </row>
    <row r="92" spans="1:121" s="139" customFormat="1" ht="13.15" customHeight="1" x14ac:dyDescent="0.2">
      <c r="A92" s="109"/>
      <c r="B92" s="109"/>
      <c r="C92" s="109"/>
      <c r="D92" s="109">
        <v>3234</v>
      </c>
      <c r="E92" s="145"/>
      <c r="F92" s="110"/>
      <c r="G92" s="136" t="s">
        <v>89</v>
      </c>
      <c r="H92" s="137">
        <v>735100</v>
      </c>
      <c r="I92" s="137">
        <v>638259.48</v>
      </c>
      <c r="J92" s="138">
        <f t="shared" si="6"/>
        <v>0.8682621139980955</v>
      </c>
      <c r="K92" s="137">
        <f t="shared" si="7"/>
        <v>96840.520000000019</v>
      </c>
      <c r="L92" s="139" t="s">
        <v>308</v>
      </c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  <c r="BA92" s="163"/>
      <c r="BB92" s="163"/>
      <c r="BC92" s="163"/>
      <c r="BD92" s="163"/>
      <c r="BE92" s="163"/>
      <c r="BF92" s="163"/>
      <c r="BG92" s="163"/>
      <c r="BH92" s="163"/>
      <c r="BI92" s="163"/>
      <c r="BJ92" s="163"/>
      <c r="BK92" s="163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  <c r="CM92" s="163"/>
      <c r="CN92" s="163"/>
      <c r="CO92" s="163"/>
      <c r="CP92" s="163"/>
      <c r="CQ92" s="163"/>
      <c r="CR92" s="163"/>
      <c r="CS92" s="163"/>
      <c r="CT92" s="163"/>
      <c r="CU92" s="163"/>
      <c r="CV92" s="163"/>
      <c r="CW92" s="163"/>
      <c r="CX92" s="163"/>
      <c r="CY92" s="163"/>
      <c r="CZ92" s="163"/>
      <c r="DA92" s="163"/>
      <c r="DB92" s="163"/>
      <c r="DC92" s="163"/>
      <c r="DD92" s="163"/>
      <c r="DE92" s="163"/>
      <c r="DF92" s="163"/>
      <c r="DG92" s="163"/>
      <c r="DH92" s="163"/>
      <c r="DI92" s="163"/>
      <c r="DJ92" s="163"/>
      <c r="DK92" s="163"/>
      <c r="DL92" s="163"/>
      <c r="DM92" s="163"/>
      <c r="DN92" s="163"/>
      <c r="DO92" s="163"/>
      <c r="DP92" s="163"/>
      <c r="DQ92" s="163"/>
    </row>
    <row r="93" spans="1:121" s="139" customFormat="1" ht="13.15" customHeight="1" x14ac:dyDescent="0.2">
      <c r="A93" s="109"/>
      <c r="B93" s="109"/>
      <c r="C93" s="109"/>
      <c r="D93" s="109">
        <v>3236</v>
      </c>
      <c r="E93" s="145"/>
      <c r="F93" s="110"/>
      <c r="G93" s="136" t="s">
        <v>90</v>
      </c>
      <c r="H93" s="137">
        <v>102000</v>
      </c>
      <c r="I93" s="137">
        <v>99630.6</v>
      </c>
      <c r="J93" s="138">
        <v>0.98</v>
      </c>
      <c r="K93" s="137">
        <f t="shared" si="7"/>
        <v>2369.3999999999942</v>
      </c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3"/>
      <c r="AS93" s="163"/>
      <c r="AT93" s="163"/>
      <c r="AU93" s="163"/>
      <c r="AV93" s="163"/>
      <c r="AW93" s="163"/>
      <c r="AX93" s="163"/>
      <c r="AY93" s="163"/>
      <c r="AZ93" s="163"/>
      <c r="BA93" s="163"/>
      <c r="BB93" s="163"/>
      <c r="BC93" s="163"/>
      <c r="BD93" s="163"/>
      <c r="BE93" s="163"/>
      <c r="BF93" s="163"/>
      <c r="BG93" s="163"/>
      <c r="BH93" s="163"/>
      <c r="BI93" s="163"/>
      <c r="BJ93" s="163"/>
      <c r="BK93" s="163"/>
      <c r="BL93" s="163"/>
      <c r="BM93" s="163"/>
      <c r="BN93" s="163"/>
      <c r="BO93" s="163"/>
      <c r="BP93" s="163"/>
      <c r="BQ93" s="163"/>
      <c r="BR93" s="163"/>
      <c r="BS93" s="163"/>
      <c r="BT93" s="163"/>
      <c r="BU93" s="163"/>
      <c r="BV93" s="163"/>
      <c r="BW93" s="163"/>
      <c r="BX93" s="163"/>
      <c r="BY93" s="163"/>
      <c r="BZ93" s="163"/>
      <c r="CA93" s="163"/>
      <c r="CB93" s="163"/>
      <c r="CC93" s="163"/>
      <c r="CD93" s="163"/>
      <c r="CE93" s="163"/>
      <c r="CF93" s="163"/>
      <c r="CG93" s="163"/>
      <c r="CH93" s="163"/>
      <c r="CI93" s="163"/>
      <c r="CJ93" s="163"/>
      <c r="CK93" s="163"/>
      <c r="CL93" s="163"/>
      <c r="CM93" s="163"/>
      <c r="CN93" s="163"/>
      <c r="CO93" s="163"/>
      <c r="CP93" s="163"/>
      <c r="CQ93" s="163"/>
      <c r="CR93" s="163"/>
      <c r="CS93" s="163"/>
      <c r="CT93" s="163"/>
      <c r="CU93" s="163"/>
      <c r="CV93" s="163"/>
      <c r="CW93" s="163"/>
      <c r="CX93" s="163"/>
      <c r="CY93" s="163"/>
      <c r="CZ93" s="163"/>
      <c r="DA93" s="163"/>
      <c r="DB93" s="163"/>
      <c r="DC93" s="163"/>
      <c r="DD93" s="163"/>
      <c r="DE93" s="163"/>
      <c r="DF93" s="163"/>
      <c r="DG93" s="163"/>
      <c r="DH93" s="163"/>
      <c r="DI93" s="163"/>
      <c r="DJ93" s="163"/>
      <c r="DK93" s="163"/>
      <c r="DL93" s="163"/>
      <c r="DM93" s="163"/>
      <c r="DN93" s="163"/>
      <c r="DO93" s="163"/>
      <c r="DP93" s="163"/>
      <c r="DQ93" s="163"/>
    </row>
    <row r="94" spans="1:121" s="139" customFormat="1" ht="13.15" customHeight="1" x14ac:dyDescent="0.2">
      <c r="A94" s="109"/>
      <c r="B94" s="109"/>
      <c r="C94" s="109"/>
      <c r="D94" s="109">
        <v>3237</v>
      </c>
      <c r="E94" s="145"/>
      <c r="F94" s="110"/>
      <c r="G94" s="136" t="s">
        <v>91</v>
      </c>
      <c r="H94" s="137">
        <v>245000</v>
      </c>
      <c r="I94" s="137">
        <v>248313.01</v>
      </c>
      <c r="J94" s="138">
        <f t="shared" si="6"/>
        <v>1.0135224897959183</v>
      </c>
      <c r="K94" s="137">
        <f t="shared" si="7"/>
        <v>-3313.0100000000093</v>
      </c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163"/>
      <c r="BB94" s="163"/>
      <c r="BC94" s="163"/>
      <c r="BD94" s="163"/>
      <c r="BE94" s="163"/>
      <c r="BF94" s="163"/>
      <c r="BG94" s="163"/>
      <c r="BH94" s="163"/>
      <c r="BI94" s="163"/>
      <c r="BJ94" s="163"/>
      <c r="BK94" s="163"/>
      <c r="BL94" s="163"/>
      <c r="BM94" s="163"/>
      <c r="BN94" s="163"/>
      <c r="BO94" s="163"/>
      <c r="BP94" s="163"/>
      <c r="BQ94" s="163"/>
      <c r="BR94" s="163"/>
      <c r="BS94" s="163"/>
      <c r="BT94" s="163"/>
      <c r="BU94" s="163"/>
      <c r="BV94" s="163"/>
      <c r="BW94" s="163"/>
      <c r="BX94" s="163"/>
      <c r="BY94" s="163"/>
      <c r="BZ94" s="163"/>
      <c r="CA94" s="163"/>
      <c r="CB94" s="163"/>
      <c r="CC94" s="163"/>
      <c r="CD94" s="163"/>
      <c r="CE94" s="163"/>
      <c r="CF94" s="163"/>
      <c r="CG94" s="163"/>
      <c r="CH94" s="163"/>
      <c r="CI94" s="163"/>
      <c r="CJ94" s="163"/>
      <c r="CK94" s="163"/>
      <c r="CL94" s="163"/>
      <c r="CM94" s="163"/>
      <c r="CN94" s="163"/>
      <c r="CO94" s="163"/>
      <c r="CP94" s="163"/>
      <c r="CQ94" s="163"/>
      <c r="CR94" s="163"/>
      <c r="CS94" s="163"/>
      <c r="CT94" s="163"/>
      <c r="CU94" s="163"/>
      <c r="CV94" s="163"/>
      <c r="CW94" s="163"/>
      <c r="CX94" s="163"/>
      <c r="CY94" s="163"/>
      <c r="CZ94" s="163"/>
      <c r="DA94" s="163"/>
      <c r="DB94" s="163"/>
      <c r="DC94" s="163"/>
      <c r="DD94" s="163"/>
      <c r="DE94" s="163"/>
      <c r="DF94" s="163"/>
      <c r="DG94" s="163"/>
      <c r="DH94" s="163"/>
      <c r="DI94" s="163"/>
      <c r="DJ94" s="163"/>
      <c r="DK94" s="163"/>
      <c r="DL94" s="163"/>
      <c r="DM94" s="163"/>
      <c r="DN94" s="163"/>
      <c r="DO94" s="163"/>
      <c r="DP94" s="163"/>
      <c r="DQ94" s="163"/>
    </row>
    <row r="95" spans="1:121" s="139" customFormat="1" ht="13.15" customHeight="1" x14ac:dyDescent="0.2">
      <c r="A95" s="109"/>
      <c r="B95" s="109"/>
      <c r="C95" s="109"/>
      <c r="D95" s="109">
        <v>3238</v>
      </c>
      <c r="E95" s="145"/>
      <c r="F95" s="110"/>
      <c r="G95" s="136" t="s">
        <v>92</v>
      </c>
      <c r="H95" s="137">
        <v>38000</v>
      </c>
      <c r="I95" s="137">
        <v>39510</v>
      </c>
      <c r="J95" s="138">
        <f t="shared" si="6"/>
        <v>1.0397368421052631</v>
      </c>
      <c r="K95" s="137">
        <f t="shared" si="7"/>
        <v>-1510</v>
      </c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  <c r="AP95" s="163"/>
      <c r="AQ95" s="163"/>
      <c r="AR95" s="163"/>
      <c r="AS95" s="163"/>
      <c r="AT95" s="163"/>
      <c r="AU95" s="163"/>
      <c r="AV95" s="163"/>
      <c r="AW95" s="163"/>
      <c r="AX95" s="163"/>
      <c r="AY95" s="163"/>
      <c r="AZ95" s="163"/>
      <c r="BA95" s="163"/>
      <c r="BB95" s="163"/>
      <c r="BC95" s="163"/>
      <c r="BD95" s="163"/>
      <c r="BE95" s="163"/>
      <c r="BF95" s="163"/>
      <c r="BG95" s="163"/>
      <c r="BH95" s="163"/>
      <c r="BI95" s="163"/>
      <c r="BJ95" s="163"/>
      <c r="BK95" s="163"/>
      <c r="BL95" s="163"/>
      <c r="BM95" s="163"/>
      <c r="BN95" s="163"/>
      <c r="BO95" s="163"/>
      <c r="BP95" s="163"/>
      <c r="BQ95" s="163"/>
      <c r="BR95" s="163"/>
      <c r="BS95" s="163"/>
      <c r="BT95" s="163"/>
      <c r="BU95" s="163"/>
      <c r="BV95" s="163"/>
      <c r="BW95" s="163"/>
      <c r="BX95" s="163"/>
      <c r="BY95" s="163"/>
      <c r="BZ95" s="163"/>
      <c r="CA95" s="163"/>
      <c r="CB95" s="163"/>
      <c r="CC95" s="163"/>
      <c r="CD95" s="163"/>
      <c r="CE95" s="163"/>
      <c r="CF95" s="163"/>
      <c r="CG95" s="163"/>
      <c r="CH95" s="163"/>
      <c r="CI95" s="163"/>
      <c r="CJ95" s="163"/>
      <c r="CK95" s="163"/>
      <c r="CL95" s="163"/>
      <c r="CM95" s="163"/>
      <c r="CN95" s="163"/>
      <c r="CO95" s="163"/>
      <c r="CP95" s="163"/>
      <c r="CQ95" s="163"/>
      <c r="CR95" s="163"/>
      <c r="CS95" s="163"/>
      <c r="CT95" s="163"/>
      <c r="CU95" s="163"/>
      <c r="CV95" s="163"/>
      <c r="CW95" s="163"/>
      <c r="CX95" s="163"/>
      <c r="CY95" s="163"/>
      <c r="CZ95" s="163"/>
      <c r="DA95" s="163"/>
      <c r="DB95" s="163"/>
      <c r="DC95" s="163"/>
      <c r="DD95" s="163"/>
      <c r="DE95" s="163"/>
      <c r="DF95" s="163"/>
      <c r="DG95" s="163"/>
      <c r="DH95" s="163"/>
      <c r="DI95" s="163"/>
      <c r="DJ95" s="163"/>
      <c r="DK95" s="163"/>
      <c r="DL95" s="163"/>
      <c r="DM95" s="163"/>
      <c r="DN95" s="163"/>
      <c r="DO95" s="163"/>
      <c r="DP95" s="163"/>
      <c r="DQ95" s="163"/>
    </row>
    <row r="96" spans="1:121" s="139" customFormat="1" ht="13.15" customHeight="1" x14ac:dyDescent="0.2">
      <c r="A96" s="109"/>
      <c r="B96" s="109"/>
      <c r="C96" s="109"/>
      <c r="D96" s="109">
        <v>3239</v>
      </c>
      <c r="E96" s="145"/>
      <c r="F96" s="110"/>
      <c r="G96" s="136" t="s">
        <v>93</v>
      </c>
      <c r="H96" s="137">
        <v>48700</v>
      </c>
      <c r="I96" s="137">
        <v>51402.16</v>
      </c>
      <c r="J96" s="138">
        <f t="shared" si="6"/>
        <v>1.0554858316221767</v>
      </c>
      <c r="K96" s="137">
        <f t="shared" si="7"/>
        <v>-2702.1600000000035</v>
      </c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  <c r="AU96" s="163"/>
      <c r="AV96" s="163"/>
      <c r="AW96" s="163"/>
      <c r="AX96" s="163"/>
      <c r="AY96" s="163"/>
      <c r="AZ96" s="163"/>
      <c r="BA96" s="163"/>
      <c r="BB96" s="163"/>
      <c r="BC96" s="163"/>
      <c r="BD96" s="163"/>
      <c r="BE96" s="163"/>
      <c r="BF96" s="163"/>
      <c r="BG96" s="163"/>
      <c r="BH96" s="163"/>
      <c r="BI96" s="163"/>
      <c r="BJ96" s="163"/>
      <c r="BK96" s="163"/>
      <c r="BL96" s="163"/>
      <c r="BM96" s="163"/>
      <c r="BN96" s="163"/>
      <c r="BO96" s="163"/>
      <c r="BP96" s="163"/>
      <c r="BQ96" s="163"/>
      <c r="BR96" s="163"/>
      <c r="BS96" s="163"/>
      <c r="BT96" s="163"/>
      <c r="BU96" s="163"/>
      <c r="BV96" s="163"/>
      <c r="BW96" s="163"/>
      <c r="BX96" s="163"/>
      <c r="BY96" s="163"/>
      <c r="BZ96" s="163"/>
      <c r="CA96" s="163"/>
      <c r="CB96" s="163"/>
      <c r="CC96" s="163"/>
      <c r="CD96" s="163"/>
      <c r="CE96" s="163"/>
      <c r="CF96" s="163"/>
      <c r="CG96" s="163"/>
      <c r="CH96" s="163"/>
      <c r="CI96" s="163"/>
      <c r="CJ96" s="163"/>
      <c r="CK96" s="163"/>
      <c r="CL96" s="163"/>
      <c r="CM96" s="163"/>
      <c r="CN96" s="163"/>
      <c r="CO96" s="163"/>
      <c r="CP96" s="163"/>
      <c r="CQ96" s="163"/>
      <c r="CR96" s="163"/>
      <c r="CS96" s="163"/>
      <c r="CT96" s="163"/>
      <c r="CU96" s="163"/>
      <c r="CV96" s="163"/>
      <c r="CW96" s="163"/>
      <c r="CX96" s="163"/>
      <c r="CY96" s="163"/>
      <c r="CZ96" s="163"/>
      <c r="DA96" s="163"/>
      <c r="DB96" s="163"/>
      <c r="DC96" s="163"/>
      <c r="DD96" s="163"/>
      <c r="DE96" s="163"/>
      <c r="DF96" s="163"/>
      <c r="DG96" s="163"/>
      <c r="DH96" s="163"/>
      <c r="DI96" s="163"/>
      <c r="DJ96" s="163"/>
      <c r="DK96" s="163"/>
      <c r="DL96" s="163"/>
      <c r="DM96" s="163"/>
      <c r="DN96" s="163"/>
      <c r="DO96" s="163"/>
      <c r="DP96" s="163"/>
      <c r="DQ96" s="163"/>
    </row>
    <row r="97" spans="1:121" ht="13.15" customHeight="1" x14ac:dyDescent="0.2">
      <c r="A97" s="104"/>
      <c r="B97" s="104"/>
      <c r="C97" s="104">
        <v>324</v>
      </c>
      <c r="D97" s="104"/>
      <c r="E97" s="144">
        <v>11</v>
      </c>
      <c r="F97" s="105"/>
      <c r="G97" s="104" t="s">
        <v>94</v>
      </c>
      <c r="H97" s="106">
        <f>H98</f>
        <v>2600</v>
      </c>
      <c r="I97" s="106">
        <f>I98</f>
        <v>2559.61</v>
      </c>
      <c r="J97" s="107">
        <f t="shared" si="6"/>
        <v>0.98446538461538469</v>
      </c>
      <c r="K97" s="106">
        <f>K98</f>
        <v>40.389999999999873</v>
      </c>
    </row>
    <row r="98" spans="1:121" s="139" customFormat="1" ht="13.15" customHeight="1" x14ac:dyDescent="0.2">
      <c r="A98" s="109"/>
      <c r="B98" s="109"/>
      <c r="C98" s="109"/>
      <c r="D98" s="109">
        <v>3241</v>
      </c>
      <c r="E98" s="145"/>
      <c r="F98" s="110"/>
      <c r="G98" s="136" t="s">
        <v>95</v>
      </c>
      <c r="H98" s="137">
        <v>2600</v>
      </c>
      <c r="I98" s="137">
        <v>2559.61</v>
      </c>
      <c r="J98" s="138">
        <f t="shared" si="6"/>
        <v>0.98446538461538469</v>
      </c>
      <c r="K98" s="137">
        <f>H98-I98</f>
        <v>40.389999999999873</v>
      </c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  <c r="AP98" s="163"/>
      <c r="AQ98" s="163"/>
      <c r="AR98" s="163"/>
      <c r="AS98" s="163"/>
      <c r="AT98" s="163"/>
      <c r="AU98" s="163"/>
      <c r="AV98" s="163"/>
      <c r="AW98" s="163"/>
      <c r="AX98" s="163"/>
      <c r="AY98" s="163"/>
      <c r="AZ98" s="163"/>
      <c r="BA98" s="163"/>
      <c r="BB98" s="163"/>
      <c r="BC98" s="163"/>
      <c r="BD98" s="163"/>
      <c r="BE98" s="163"/>
      <c r="BF98" s="163"/>
      <c r="BG98" s="163"/>
      <c r="BH98" s="163"/>
      <c r="BI98" s="163"/>
      <c r="BJ98" s="163"/>
      <c r="BK98" s="163"/>
      <c r="BL98" s="163"/>
      <c r="BM98" s="163"/>
      <c r="BN98" s="163"/>
      <c r="BO98" s="163"/>
      <c r="BP98" s="163"/>
      <c r="BQ98" s="163"/>
      <c r="BR98" s="163"/>
      <c r="BS98" s="163"/>
      <c r="BT98" s="163"/>
      <c r="BU98" s="163"/>
      <c r="BV98" s="163"/>
      <c r="BW98" s="163"/>
      <c r="BX98" s="163"/>
      <c r="BY98" s="163"/>
      <c r="BZ98" s="163"/>
      <c r="CA98" s="163"/>
      <c r="CB98" s="163"/>
      <c r="CC98" s="163"/>
      <c r="CD98" s="163"/>
      <c r="CE98" s="163"/>
      <c r="CF98" s="163"/>
      <c r="CG98" s="163"/>
      <c r="CH98" s="163"/>
      <c r="CI98" s="163"/>
      <c r="CJ98" s="163"/>
      <c r="CK98" s="163"/>
      <c r="CL98" s="163"/>
      <c r="CM98" s="163"/>
      <c r="CN98" s="163"/>
      <c r="CO98" s="163"/>
      <c r="CP98" s="163"/>
      <c r="CQ98" s="163"/>
      <c r="CR98" s="163"/>
      <c r="CS98" s="163"/>
      <c r="CT98" s="163"/>
      <c r="CU98" s="163"/>
      <c r="CV98" s="163"/>
      <c r="CW98" s="163"/>
      <c r="CX98" s="163"/>
      <c r="CY98" s="163"/>
      <c r="CZ98" s="163"/>
      <c r="DA98" s="163"/>
      <c r="DB98" s="163"/>
      <c r="DC98" s="163"/>
      <c r="DD98" s="163"/>
      <c r="DE98" s="163"/>
      <c r="DF98" s="163"/>
      <c r="DG98" s="163"/>
      <c r="DH98" s="163"/>
      <c r="DI98" s="163"/>
      <c r="DJ98" s="163"/>
      <c r="DK98" s="163"/>
      <c r="DL98" s="163"/>
      <c r="DM98" s="163"/>
      <c r="DN98" s="163"/>
      <c r="DO98" s="163"/>
      <c r="DP98" s="163"/>
      <c r="DQ98" s="163"/>
    </row>
    <row r="99" spans="1:121" ht="13.15" customHeight="1" x14ac:dyDescent="0.2">
      <c r="A99" s="104"/>
      <c r="B99" s="104"/>
      <c r="C99" s="104">
        <v>329</v>
      </c>
      <c r="D99" s="104"/>
      <c r="E99" s="144">
        <v>11</v>
      </c>
      <c r="F99" s="105"/>
      <c r="G99" s="104" t="s">
        <v>96</v>
      </c>
      <c r="H99" s="106">
        <f>SUM(H100:H104)</f>
        <v>117500</v>
      </c>
      <c r="I99" s="106">
        <f>SUM(I100:I104)</f>
        <v>118270.61</v>
      </c>
      <c r="J99" s="107">
        <f t="shared" si="6"/>
        <v>1.0065583829787235</v>
      </c>
      <c r="K99" s="106">
        <f>SUM(K100:K104)</f>
        <v>-770.6100000000024</v>
      </c>
    </row>
    <row r="100" spans="1:121" s="139" customFormat="1" ht="12.75" x14ac:dyDescent="0.2">
      <c r="A100" s="109"/>
      <c r="B100" s="109"/>
      <c r="C100" s="109"/>
      <c r="D100" s="109">
        <v>3291</v>
      </c>
      <c r="E100" s="145"/>
      <c r="F100" s="110"/>
      <c r="G100" s="140" t="s">
        <v>164</v>
      </c>
      <c r="H100" s="137">
        <v>40000</v>
      </c>
      <c r="I100" s="137">
        <v>52807.01</v>
      </c>
      <c r="J100" s="138">
        <f t="shared" si="6"/>
        <v>1.3201752500000001</v>
      </c>
      <c r="K100" s="137">
        <f>H100-I100</f>
        <v>-12807.010000000002</v>
      </c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163"/>
      <c r="AO100" s="163"/>
      <c r="AP100" s="163"/>
      <c r="AQ100" s="163"/>
      <c r="AR100" s="163"/>
      <c r="AS100" s="163"/>
      <c r="AT100" s="163"/>
      <c r="AU100" s="163"/>
      <c r="AV100" s="163"/>
      <c r="AW100" s="163"/>
      <c r="AX100" s="163"/>
      <c r="AY100" s="163"/>
      <c r="AZ100" s="163"/>
      <c r="BA100" s="163"/>
      <c r="BB100" s="163"/>
      <c r="BC100" s="163"/>
      <c r="BD100" s="163"/>
      <c r="BE100" s="163"/>
      <c r="BF100" s="163"/>
      <c r="BG100" s="163"/>
      <c r="BH100" s="163"/>
      <c r="BI100" s="163"/>
      <c r="BJ100" s="163"/>
      <c r="BK100" s="163"/>
      <c r="BL100" s="163"/>
      <c r="BM100" s="163"/>
      <c r="BN100" s="163"/>
      <c r="BO100" s="163"/>
      <c r="BP100" s="163"/>
      <c r="BQ100" s="163"/>
      <c r="BR100" s="163"/>
      <c r="BS100" s="163"/>
      <c r="BT100" s="163"/>
      <c r="BU100" s="163"/>
      <c r="BV100" s="163"/>
      <c r="BW100" s="163"/>
      <c r="BX100" s="163"/>
      <c r="BY100" s="163"/>
      <c r="BZ100" s="163"/>
      <c r="CA100" s="163"/>
      <c r="CB100" s="163"/>
      <c r="CC100" s="163"/>
      <c r="CD100" s="163"/>
      <c r="CE100" s="163"/>
      <c r="CF100" s="163"/>
      <c r="CG100" s="163"/>
      <c r="CH100" s="163"/>
      <c r="CI100" s="163"/>
      <c r="CJ100" s="163"/>
      <c r="CK100" s="163"/>
      <c r="CL100" s="163"/>
      <c r="CM100" s="163"/>
      <c r="CN100" s="163"/>
      <c r="CO100" s="163"/>
      <c r="CP100" s="163"/>
      <c r="CQ100" s="163"/>
      <c r="CR100" s="163"/>
      <c r="CS100" s="163"/>
      <c r="CT100" s="163"/>
      <c r="CU100" s="163"/>
      <c r="CV100" s="163"/>
      <c r="CW100" s="163"/>
      <c r="CX100" s="163"/>
      <c r="CY100" s="163"/>
      <c r="CZ100" s="163"/>
      <c r="DA100" s="163"/>
      <c r="DB100" s="163"/>
      <c r="DC100" s="163"/>
      <c r="DD100" s="163"/>
      <c r="DE100" s="163"/>
      <c r="DF100" s="163"/>
      <c r="DG100" s="163"/>
      <c r="DH100" s="163"/>
      <c r="DI100" s="163"/>
      <c r="DJ100" s="163"/>
      <c r="DK100" s="163"/>
      <c r="DL100" s="163"/>
      <c r="DM100" s="163"/>
      <c r="DN100" s="163"/>
      <c r="DO100" s="163"/>
      <c r="DP100" s="163"/>
      <c r="DQ100" s="163"/>
    </row>
    <row r="101" spans="1:121" s="139" customFormat="1" ht="13.15" customHeight="1" x14ac:dyDescent="0.2">
      <c r="A101" s="109"/>
      <c r="B101" s="109"/>
      <c r="C101" s="109"/>
      <c r="D101" s="109">
        <v>3292</v>
      </c>
      <c r="E101" s="145"/>
      <c r="F101" s="110"/>
      <c r="G101" s="136" t="s">
        <v>97</v>
      </c>
      <c r="H101" s="137">
        <v>11100</v>
      </c>
      <c r="I101" s="137">
        <v>11081.83</v>
      </c>
      <c r="J101" s="138">
        <f t="shared" si="6"/>
        <v>0.99836306306306311</v>
      </c>
      <c r="K101" s="137">
        <f>H101-I101</f>
        <v>18.170000000000073</v>
      </c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  <c r="AP101" s="163"/>
      <c r="AQ101" s="163"/>
      <c r="AR101" s="163"/>
      <c r="AS101" s="163"/>
      <c r="AT101" s="163"/>
      <c r="AU101" s="163"/>
      <c r="AV101" s="163"/>
      <c r="AW101" s="163"/>
      <c r="AX101" s="163"/>
      <c r="AY101" s="163"/>
      <c r="AZ101" s="163"/>
      <c r="BA101" s="163"/>
      <c r="BB101" s="163"/>
      <c r="BC101" s="163"/>
      <c r="BD101" s="163"/>
      <c r="BE101" s="163"/>
      <c r="BF101" s="163"/>
      <c r="BG101" s="163"/>
      <c r="BH101" s="163"/>
      <c r="BI101" s="163"/>
      <c r="BJ101" s="163"/>
      <c r="BK101" s="163"/>
      <c r="BL101" s="163"/>
      <c r="BM101" s="163"/>
      <c r="BN101" s="163"/>
      <c r="BO101" s="163"/>
      <c r="BP101" s="163"/>
      <c r="BQ101" s="163"/>
      <c r="BR101" s="163"/>
      <c r="BS101" s="163"/>
      <c r="BT101" s="163"/>
      <c r="BU101" s="163"/>
      <c r="BV101" s="163"/>
      <c r="BW101" s="163"/>
      <c r="BX101" s="163"/>
      <c r="BY101" s="163"/>
      <c r="BZ101" s="163"/>
      <c r="CA101" s="163"/>
      <c r="CB101" s="163"/>
      <c r="CC101" s="163"/>
      <c r="CD101" s="163"/>
      <c r="CE101" s="163"/>
      <c r="CF101" s="163"/>
      <c r="CG101" s="163"/>
      <c r="CH101" s="163"/>
      <c r="CI101" s="163"/>
      <c r="CJ101" s="163"/>
      <c r="CK101" s="163"/>
      <c r="CL101" s="163"/>
      <c r="CM101" s="163"/>
      <c r="CN101" s="163"/>
      <c r="CO101" s="163"/>
      <c r="CP101" s="163"/>
      <c r="CQ101" s="163"/>
      <c r="CR101" s="163"/>
      <c r="CS101" s="163"/>
      <c r="CT101" s="163"/>
      <c r="CU101" s="163"/>
      <c r="CV101" s="163"/>
      <c r="CW101" s="163"/>
      <c r="CX101" s="163"/>
      <c r="CY101" s="163"/>
      <c r="CZ101" s="163"/>
      <c r="DA101" s="163"/>
      <c r="DB101" s="163"/>
      <c r="DC101" s="163"/>
      <c r="DD101" s="163"/>
      <c r="DE101" s="163"/>
      <c r="DF101" s="163"/>
      <c r="DG101" s="163"/>
      <c r="DH101" s="163"/>
      <c r="DI101" s="163"/>
      <c r="DJ101" s="163"/>
      <c r="DK101" s="163"/>
      <c r="DL101" s="163"/>
      <c r="DM101" s="163"/>
      <c r="DN101" s="163"/>
      <c r="DO101" s="163"/>
      <c r="DP101" s="163"/>
      <c r="DQ101" s="163"/>
    </row>
    <row r="102" spans="1:121" s="139" customFormat="1" ht="13.15" customHeight="1" x14ac:dyDescent="0.2">
      <c r="A102" s="109"/>
      <c r="B102" s="109"/>
      <c r="C102" s="109"/>
      <c r="D102" s="109">
        <v>3293</v>
      </c>
      <c r="E102" s="145"/>
      <c r="F102" s="110"/>
      <c r="G102" s="136" t="s">
        <v>98</v>
      </c>
      <c r="H102" s="137">
        <v>31800</v>
      </c>
      <c r="I102" s="137">
        <v>29477.77</v>
      </c>
      <c r="J102" s="138">
        <f t="shared" si="6"/>
        <v>0.92697389937106922</v>
      </c>
      <c r="K102" s="137">
        <v>2322.23</v>
      </c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3"/>
      <c r="AS102" s="163"/>
      <c r="AT102" s="163"/>
      <c r="AU102" s="163"/>
      <c r="AV102" s="163"/>
      <c r="AW102" s="163"/>
      <c r="AX102" s="163"/>
      <c r="AY102" s="163"/>
      <c r="AZ102" s="163"/>
      <c r="BA102" s="163"/>
      <c r="BB102" s="163"/>
      <c r="BC102" s="163"/>
      <c r="BD102" s="163"/>
      <c r="BE102" s="163"/>
      <c r="BF102" s="163"/>
      <c r="BG102" s="163"/>
      <c r="BH102" s="163"/>
      <c r="BI102" s="163"/>
      <c r="BJ102" s="163"/>
      <c r="BK102" s="163"/>
      <c r="BL102" s="163"/>
      <c r="BM102" s="163"/>
      <c r="BN102" s="163"/>
      <c r="BO102" s="163"/>
      <c r="BP102" s="163"/>
      <c r="BQ102" s="163"/>
      <c r="BR102" s="163"/>
      <c r="BS102" s="163"/>
      <c r="BT102" s="163"/>
      <c r="BU102" s="163"/>
      <c r="BV102" s="163"/>
      <c r="BW102" s="163"/>
      <c r="BX102" s="163"/>
      <c r="BY102" s="163"/>
      <c r="BZ102" s="163"/>
      <c r="CA102" s="163"/>
      <c r="CB102" s="163"/>
      <c r="CC102" s="163"/>
      <c r="CD102" s="163"/>
      <c r="CE102" s="163"/>
      <c r="CF102" s="163"/>
      <c r="CG102" s="163"/>
      <c r="CH102" s="163"/>
      <c r="CI102" s="163"/>
      <c r="CJ102" s="163"/>
      <c r="CK102" s="163"/>
      <c r="CL102" s="163"/>
      <c r="CM102" s="163"/>
      <c r="CN102" s="163"/>
      <c r="CO102" s="163"/>
      <c r="CP102" s="163"/>
      <c r="CQ102" s="163"/>
      <c r="CR102" s="163"/>
      <c r="CS102" s="163"/>
      <c r="CT102" s="163"/>
      <c r="CU102" s="163"/>
      <c r="CV102" s="163"/>
      <c r="CW102" s="163"/>
      <c r="CX102" s="163"/>
      <c r="CY102" s="163"/>
      <c r="CZ102" s="163"/>
      <c r="DA102" s="163"/>
      <c r="DB102" s="163"/>
      <c r="DC102" s="163"/>
      <c r="DD102" s="163"/>
      <c r="DE102" s="163"/>
      <c r="DF102" s="163"/>
      <c r="DG102" s="163"/>
      <c r="DH102" s="163"/>
      <c r="DI102" s="163"/>
      <c r="DJ102" s="163"/>
      <c r="DK102" s="163"/>
      <c r="DL102" s="163"/>
      <c r="DM102" s="163"/>
      <c r="DN102" s="163"/>
      <c r="DO102" s="163"/>
      <c r="DP102" s="163"/>
      <c r="DQ102" s="163"/>
    </row>
    <row r="103" spans="1:121" s="139" customFormat="1" ht="13.15" customHeight="1" x14ac:dyDescent="0.2">
      <c r="A103" s="109"/>
      <c r="B103" s="109"/>
      <c r="C103" s="109"/>
      <c r="D103" s="109">
        <v>3295</v>
      </c>
      <c r="E103" s="145"/>
      <c r="F103" s="110"/>
      <c r="G103" s="136" t="s">
        <v>99</v>
      </c>
      <c r="H103" s="137">
        <v>11500</v>
      </c>
      <c r="I103" s="137">
        <v>6074.53</v>
      </c>
      <c r="J103" s="138">
        <f t="shared" si="6"/>
        <v>0.52822000000000002</v>
      </c>
      <c r="K103" s="137">
        <f>H103-I103</f>
        <v>5425.47</v>
      </c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3"/>
      <c r="BB103" s="163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63"/>
      <c r="BM103" s="163"/>
      <c r="BN103" s="163"/>
      <c r="BO103" s="163"/>
      <c r="BP103" s="163"/>
      <c r="BQ103" s="163"/>
      <c r="BR103" s="163"/>
      <c r="BS103" s="163"/>
      <c r="BT103" s="163"/>
      <c r="BU103" s="163"/>
      <c r="BV103" s="163"/>
      <c r="BW103" s="163"/>
      <c r="BX103" s="163"/>
      <c r="BY103" s="163"/>
      <c r="BZ103" s="163"/>
      <c r="CA103" s="163"/>
      <c r="CB103" s="163"/>
      <c r="CC103" s="163"/>
      <c r="CD103" s="163"/>
      <c r="CE103" s="163"/>
      <c r="CF103" s="163"/>
      <c r="CG103" s="163"/>
      <c r="CH103" s="163"/>
      <c r="CI103" s="163"/>
      <c r="CJ103" s="163"/>
      <c r="CK103" s="163"/>
      <c r="CL103" s="163"/>
      <c r="CM103" s="163"/>
      <c r="CN103" s="163"/>
      <c r="CO103" s="163"/>
      <c r="CP103" s="163"/>
      <c r="CQ103" s="163"/>
      <c r="CR103" s="163"/>
      <c r="CS103" s="163"/>
      <c r="CT103" s="163"/>
      <c r="CU103" s="163"/>
      <c r="CV103" s="163"/>
      <c r="CW103" s="163"/>
      <c r="CX103" s="163"/>
      <c r="CY103" s="163"/>
      <c r="CZ103" s="163"/>
      <c r="DA103" s="163"/>
      <c r="DB103" s="163"/>
      <c r="DC103" s="163"/>
      <c r="DD103" s="163"/>
      <c r="DE103" s="163"/>
      <c r="DF103" s="163"/>
      <c r="DG103" s="163"/>
      <c r="DH103" s="163"/>
      <c r="DI103" s="163"/>
      <c r="DJ103" s="163"/>
      <c r="DK103" s="163"/>
      <c r="DL103" s="163"/>
      <c r="DM103" s="163"/>
      <c r="DN103" s="163"/>
      <c r="DO103" s="163"/>
      <c r="DP103" s="163"/>
      <c r="DQ103" s="163"/>
    </row>
    <row r="104" spans="1:121" s="139" customFormat="1" ht="13.15" customHeight="1" x14ac:dyDescent="0.2">
      <c r="A104" s="109"/>
      <c r="B104" s="109"/>
      <c r="C104" s="109"/>
      <c r="D104" s="109">
        <v>3299</v>
      </c>
      <c r="E104" s="145"/>
      <c r="F104" s="110"/>
      <c r="G104" s="136" t="s">
        <v>96</v>
      </c>
      <c r="H104" s="137">
        <v>23100</v>
      </c>
      <c r="I104" s="137">
        <v>18829.47</v>
      </c>
      <c r="J104" s="138">
        <v>0.82</v>
      </c>
      <c r="K104" s="137">
        <v>4270.53</v>
      </c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3"/>
      <c r="AZ104" s="163"/>
      <c r="BA104" s="163"/>
      <c r="BB104" s="163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63"/>
      <c r="BM104" s="163"/>
      <c r="BN104" s="163"/>
      <c r="BO104" s="163"/>
      <c r="BP104" s="163"/>
      <c r="BQ104" s="163"/>
      <c r="BR104" s="163"/>
      <c r="BS104" s="163"/>
      <c r="BT104" s="163"/>
      <c r="BU104" s="163"/>
      <c r="BV104" s="163"/>
      <c r="BW104" s="163"/>
      <c r="BX104" s="163"/>
      <c r="BY104" s="163"/>
      <c r="BZ104" s="163"/>
      <c r="CA104" s="163"/>
      <c r="CB104" s="163"/>
      <c r="CC104" s="163"/>
      <c r="CD104" s="163"/>
      <c r="CE104" s="163"/>
      <c r="CF104" s="163"/>
      <c r="CG104" s="163"/>
      <c r="CH104" s="163"/>
      <c r="CI104" s="163"/>
      <c r="CJ104" s="163"/>
      <c r="CK104" s="163"/>
      <c r="CL104" s="163"/>
      <c r="CM104" s="163"/>
      <c r="CN104" s="163"/>
      <c r="CO104" s="163"/>
      <c r="CP104" s="163"/>
      <c r="CQ104" s="163"/>
      <c r="CR104" s="163"/>
      <c r="CS104" s="163"/>
      <c r="CT104" s="163"/>
      <c r="CU104" s="163"/>
      <c r="CV104" s="163"/>
      <c r="CW104" s="163"/>
      <c r="CX104" s="163"/>
      <c r="CY104" s="163"/>
      <c r="CZ104" s="163"/>
      <c r="DA104" s="163"/>
      <c r="DB104" s="163"/>
      <c r="DC104" s="163"/>
      <c r="DD104" s="163"/>
      <c r="DE104" s="163"/>
      <c r="DF104" s="163"/>
      <c r="DG104" s="163"/>
      <c r="DH104" s="163"/>
      <c r="DI104" s="163"/>
      <c r="DJ104" s="163"/>
      <c r="DK104" s="163"/>
      <c r="DL104" s="163"/>
      <c r="DM104" s="163"/>
      <c r="DN104" s="163"/>
      <c r="DO104" s="163"/>
      <c r="DP104" s="163"/>
      <c r="DQ104" s="163"/>
    </row>
    <row r="105" spans="1:121" ht="13.15" customHeight="1" x14ac:dyDescent="0.2">
      <c r="A105" s="102"/>
      <c r="B105" s="102">
        <v>34</v>
      </c>
      <c r="C105" s="102"/>
      <c r="D105" s="102"/>
      <c r="E105" s="143"/>
      <c r="F105" s="103"/>
      <c r="G105" s="102" t="s">
        <v>100</v>
      </c>
      <c r="H105" s="29">
        <f>H106+H108</f>
        <v>118500</v>
      </c>
      <c r="I105" s="29">
        <f>I106+I108</f>
        <v>131064.26999999999</v>
      </c>
      <c r="J105" s="30">
        <f t="shared" si="6"/>
        <v>1.1060275949367089</v>
      </c>
      <c r="K105" s="29">
        <f>K106+K108</f>
        <v>-12564.27</v>
      </c>
    </row>
    <row r="106" spans="1:121" ht="13.15" customHeight="1" x14ac:dyDescent="0.2">
      <c r="A106" s="104"/>
      <c r="B106" s="104"/>
      <c r="C106" s="104">
        <v>342</v>
      </c>
      <c r="D106" s="104"/>
      <c r="E106" s="144">
        <v>11</v>
      </c>
      <c r="F106" s="105"/>
      <c r="G106" s="111" t="s">
        <v>101</v>
      </c>
      <c r="H106" s="106">
        <f>H107</f>
        <v>47000</v>
      </c>
      <c r="I106" s="106">
        <f>I107</f>
        <v>43705.87</v>
      </c>
      <c r="J106" s="107">
        <f t="shared" si="6"/>
        <v>0.92991212765957454</v>
      </c>
      <c r="K106" s="106">
        <f>K107</f>
        <v>3294.1299999999974</v>
      </c>
    </row>
    <row r="107" spans="1:121" s="139" customFormat="1" ht="26.45" customHeight="1" x14ac:dyDescent="0.2">
      <c r="A107" s="109"/>
      <c r="B107" s="109"/>
      <c r="C107" s="109"/>
      <c r="D107" s="109">
        <v>3423</v>
      </c>
      <c r="E107" s="145"/>
      <c r="F107" s="110"/>
      <c r="G107" s="140" t="s">
        <v>170</v>
      </c>
      <c r="H107" s="137">
        <v>47000</v>
      </c>
      <c r="I107" s="137">
        <v>43705.87</v>
      </c>
      <c r="J107" s="138">
        <f t="shared" si="6"/>
        <v>0.92991212765957454</v>
      </c>
      <c r="K107" s="137">
        <f>H107-I107</f>
        <v>3294.1299999999974</v>
      </c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3"/>
      <c r="AZ107" s="163"/>
      <c r="BA107" s="163"/>
      <c r="BB107" s="163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63"/>
      <c r="BM107" s="163"/>
      <c r="BN107" s="163"/>
      <c r="BO107" s="163"/>
      <c r="BP107" s="163"/>
      <c r="BQ107" s="163"/>
      <c r="BR107" s="163"/>
      <c r="BS107" s="163"/>
      <c r="BT107" s="163"/>
      <c r="BU107" s="163"/>
      <c r="BV107" s="163"/>
      <c r="BW107" s="163"/>
      <c r="BX107" s="163"/>
      <c r="BY107" s="163"/>
      <c r="BZ107" s="163"/>
      <c r="CA107" s="163"/>
      <c r="CB107" s="163"/>
      <c r="CC107" s="163"/>
      <c r="CD107" s="163"/>
      <c r="CE107" s="163"/>
      <c r="CF107" s="163"/>
      <c r="CG107" s="163"/>
      <c r="CH107" s="163"/>
      <c r="CI107" s="163"/>
      <c r="CJ107" s="163"/>
      <c r="CK107" s="163"/>
      <c r="CL107" s="163"/>
      <c r="CM107" s="163"/>
      <c r="CN107" s="163"/>
      <c r="CO107" s="163"/>
      <c r="CP107" s="163"/>
      <c r="CQ107" s="163"/>
      <c r="CR107" s="163"/>
      <c r="CS107" s="163"/>
      <c r="CT107" s="163"/>
      <c r="CU107" s="163"/>
      <c r="CV107" s="163"/>
      <c r="CW107" s="163"/>
      <c r="CX107" s="163"/>
      <c r="CY107" s="163"/>
      <c r="CZ107" s="163"/>
      <c r="DA107" s="163"/>
      <c r="DB107" s="163"/>
      <c r="DC107" s="163"/>
      <c r="DD107" s="163"/>
      <c r="DE107" s="163"/>
      <c r="DF107" s="163"/>
      <c r="DG107" s="163"/>
      <c r="DH107" s="163"/>
      <c r="DI107" s="163"/>
      <c r="DJ107" s="163"/>
      <c r="DK107" s="163"/>
      <c r="DL107" s="163"/>
      <c r="DM107" s="163"/>
      <c r="DN107" s="163"/>
      <c r="DO107" s="163"/>
      <c r="DP107" s="163"/>
      <c r="DQ107" s="163"/>
    </row>
    <row r="108" spans="1:121" ht="13.15" customHeight="1" x14ac:dyDescent="0.2">
      <c r="A108" s="104"/>
      <c r="B108" s="104"/>
      <c r="C108" s="104">
        <v>343</v>
      </c>
      <c r="D108" s="104"/>
      <c r="E108" s="144">
        <v>11</v>
      </c>
      <c r="F108" s="105"/>
      <c r="G108" s="104" t="s">
        <v>102</v>
      </c>
      <c r="H108" s="106">
        <f>SUM(H109:H111)</f>
        <v>71500</v>
      </c>
      <c r="I108" s="106">
        <f>SUM(I109:I111)</f>
        <v>87358.399999999994</v>
      </c>
      <c r="J108" s="107">
        <f t="shared" si="6"/>
        <v>1.2217958041958041</v>
      </c>
      <c r="K108" s="106">
        <f>SUM(K109:K111)</f>
        <v>-15858.399999999998</v>
      </c>
    </row>
    <row r="109" spans="1:121" s="139" customFormat="1" ht="13.15" customHeight="1" x14ac:dyDescent="0.2">
      <c r="A109" s="109"/>
      <c r="B109" s="109"/>
      <c r="C109" s="109"/>
      <c r="D109" s="109">
        <v>3431</v>
      </c>
      <c r="E109" s="145"/>
      <c r="F109" s="110"/>
      <c r="G109" s="136" t="s">
        <v>103</v>
      </c>
      <c r="H109" s="137">
        <v>15000</v>
      </c>
      <c r="I109" s="137">
        <v>18835.53</v>
      </c>
      <c r="J109" s="138">
        <f t="shared" si="6"/>
        <v>1.2557019999999999</v>
      </c>
      <c r="K109" s="137">
        <f>H109-I109</f>
        <v>-3835.5299999999988</v>
      </c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  <c r="AH109" s="163"/>
      <c r="AI109" s="163"/>
      <c r="AJ109" s="163"/>
      <c r="AK109" s="163"/>
      <c r="AL109" s="163"/>
      <c r="AM109" s="163"/>
      <c r="AN109" s="163"/>
      <c r="AO109" s="163"/>
      <c r="AP109" s="163"/>
      <c r="AQ109" s="163"/>
      <c r="AR109" s="163"/>
      <c r="AS109" s="163"/>
      <c r="AT109" s="163"/>
      <c r="AU109" s="163"/>
      <c r="AV109" s="163"/>
      <c r="AW109" s="163"/>
      <c r="AX109" s="163"/>
      <c r="AY109" s="163"/>
      <c r="AZ109" s="163"/>
      <c r="BA109" s="163"/>
      <c r="BB109" s="163"/>
      <c r="BC109" s="163"/>
      <c r="BD109" s="163"/>
      <c r="BE109" s="163"/>
      <c r="BF109" s="163"/>
      <c r="BG109" s="163"/>
      <c r="BH109" s="163"/>
      <c r="BI109" s="163"/>
      <c r="BJ109" s="163"/>
      <c r="BK109" s="163"/>
      <c r="BL109" s="163"/>
      <c r="BM109" s="163"/>
      <c r="BN109" s="163"/>
      <c r="BO109" s="163"/>
      <c r="BP109" s="163"/>
      <c r="BQ109" s="163"/>
      <c r="BR109" s="163"/>
      <c r="BS109" s="163"/>
      <c r="BT109" s="163"/>
      <c r="BU109" s="163"/>
      <c r="BV109" s="163"/>
      <c r="BW109" s="163"/>
      <c r="BX109" s="163"/>
      <c r="BY109" s="163"/>
      <c r="BZ109" s="163"/>
      <c r="CA109" s="163"/>
      <c r="CB109" s="163"/>
      <c r="CC109" s="163"/>
      <c r="CD109" s="163"/>
      <c r="CE109" s="163"/>
      <c r="CF109" s="163"/>
      <c r="CG109" s="163"/>
      <c r="CH109" s="163"/>
      <c r="CI109" s="163"/>
      <c r="CJ109" s="163"/>
      <c r="CK109" s="163"/>
      <c r="CL109" s="163"/>
      <c r="CM109" s="163"/>
      <c r="CN109" s="163"/>
      <c r="CO109" s="163"/>
      <c r="CP109" s="163"/>
      <c r="CQ109" s="163"/>
      <c r="CR109" s="163"/>
      <c r="CS109" s="163"/>
      <c r="CT109" s="163"/>
      <c r="CU109" s="163"/>
      <c r="CV109" s="163"/>
      <c r="CW109" s="163"/>
      <c r="CX109" s="163"/>
      <c r="CY109" s="163"/>
      <c r="CZ109" s="163"/>
      <c r="DA109" s="163"/>
      <c r="DB109" s="163"/>
      <c r="DC109" s="163"/>
      <c r="DD109" s="163"/>
      <c r="DE109" s="163"/>
      <c r="DF109" s="163"/>
      <c r="DG109" s="163"/>
      <c r="DH109" s="163"/>
      <c r="DI109" s="163"/>
      <c r="DJ109" s="163"/>
      <c r="DK109" s="163"/>
      <c r="DL109" s="163"/>
      <c r="DM109" s="163"/>
      <c r="DN109" s="163"/>
      <c r="DO109" s="163"/>
      <c r="DP109" s="163"/>
      <c r="DQ109" s="163"/>
    </row>
    <row r="110" spans="1:121" s="139" customFormat="1" ht="13.15" customHeight="1" x14ac:dyDescent="0.2">
      <c r="A110" s="109"/>
      <c r="B110" s="109"/>
      <c r="C110" s="109"/>
      <c r="D110" s="109">
        <v>3433</v>
      </c>
      <c r="E110" s="145"/>
      <c r="F110" s="110"/>
      <c r="G110" s="136" t="s">
        <v>104</v>
      </c>
      <c r="H110" s="137">
        <v>1500</v>
      </c>
      <c r="I110" s="137">
        <v>16735.689999999999</v>
      </c>
      <c r="J110" s="138">
        <f t="shared" si="6"/>
        <v>11.157126666666667</v>
      </c>
      <c r="K110" s="137">
        <f>H110-I110</f>
        <v>-15235.689999999999</v>
      </c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  <c r="AP110" s="163"/>
      <c r="AQ110" s="163"/>
      <c r="AR110" s="163"/>
      <c r="AS110" s="163"/>
      <c r="AT110" s="163"/>
      <c r="AU110" s="163"/>
      <c r="AV110" s="163"/>
      <c r="AW110" s="163"/>
      <c r="AX110" s="163"/>
      <c r="AY110" s="163"/>
      <c r="AZ110" s="163"/>
      <c r="BA110" s="163"/>
      <c r="BB110" s="163"/>
      <c r="BC110" s="163"/>
      <c r="BD110" s="163"/>
      <c r="BE110" s="163"/>
      <c r="BF110" s="163"/>
      <c r="BG110" s="163"/>
      <c r="BH110" s="163"/>
      <c r="BI110" s="163"/>
      <c r="BJ110" s="163"/>
      <c r="BK110" s="163"/>
      <c r="BL110" s="163"/>
      <c r="BM110" s="163"/>
      <c r="BN110" s="163"/>
      <c r="BO110" s="163"/>
      <c r="BP110" s="163"/>
      <c r="BQ110" s="163"/>
      <c r="BR110" s="163"/>
      <c r="BS110" s="163"/>
      <c r="BT110" s="163"/>
      <c r="BU110" s="163"/>
      <c r="BV110" s="163"/>
      <c r="BW110" s="163"/>
      <c r="BX110" s="163"/>
      <c r="BY110" s="163"/>
      <c r="BZ110" s="163"/>
      <c r="CA110" s="163"/>
      <c r="CB110" s="163"/>
      <c r="CC110" s="163"/>
      <c r="CD110" s="163"/>
      <c r="CE110" s="163"/>
      <c r="CF110" s="163"/>
      <c r="CG110" s="163"/>
      <c r="CH110" s="163"/>
      <c r="CI110" s="163"/>
      <c r="CJ110" s="163"/>
      <c r="CK110" s="163"/>
      <c r="CL110" s="163"/>
      <c r="CM110" s="163"/>
      <c r="CN110" s="163"/>
      <c r="CO110" s="163"/>
      <c r="CP110" s="163"/>
      <c r="CQ110" s="163"/>
      <c r="CR110" s="163"/>
      <c r="CS110" s="163"/>
      <c r="CT110" s="163"/>
      <c r="CU110" s="163"/>
      <c r="CV110" s="163"/>
      <c r="CW110" s="163"/>
      <c r="CX110" s="163"/>
      <c r="CY110" s="163"/>
      <c r="CZ110" s="163"/>
      <c r="DA110" s="163"/>
      <c r="DB110" s="163"/>
      <c r="DC110" s="163"/>
      <c r="DD110" s="163"/>
      <c r="DE110" s="163"/>
      <c r="DF110" s="163"/>
      <c r="DG110" s="163"/>
      <c r="DH110" s="163"/>
      <c r="DI110" s="163"/>
      <c r="DJ110" s="163"/>
      <c r="DK110" s="163"/>
      <c r="DL110" s="163"/>
      <c r="DM110" s="163"/>
      <c r="DN110" s="163"/>
      <c r="DO110" s="163"/>
      <c r="DP110" s="163"/>
      <c r="DQ110" s="163"/>
    </row>
    <row r="111" spans="1:121" s="139" customFormat="1" ht="13.15" customHeight="1" x14ac:dyDescent="0.2">
      <c r="A111" s="109"/>
      <c r="B111" s="109"/>
      <c r="C111" s="109"/>
      <c r="D111" s="109">
        <v>3434</v>
      </c>
      <c r="E111" s="145"/>
      <c r="F111" s="110"/>
      <c r="G111" s="136" t="s">
        <v>105</v>
      </c>
      <c r="H111" s="137">
        <v>55000</v>
      </c>
      <c r="I111" s="137">
        <v>51787.18</v>
      </c>
      <c r="J111" s="138">
        <f t="shared" si="6"/>
        <v>0.94158509090909093</v>
      </c>
      <c r="K111" s="137">
        <f>H111-I111</f>
        <v>3212.8199999999997</v>
      </c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3"/>
      <c r="AZ111" s="163"/>
      <c r="BA111" s="163"/>
      <c r="BB111" s="163"/>
      <c r="BC111" s="163"/>
      <c r="BD111" s="163"/>
      <c r="BE111" s="163"/>
      <c r="BF111" s="163"/>
      <c r="BG111" s="163"/>
      <c r="BH111" s="163"/>
      <c r="BI111" s="163"/>
      <c r="BJ111" s="163"/>
      <c r="BK111" s="163"/>
      <c r="BL111" s="163"/>
      <c r="BM111" s="163"/>
      <c r="BN111" s="163"/>
      <c r="BO111" s="163"/>
      <c r="BP111" s="163"/>
      <c r="BQ111" s="163"/>
      <c r="BR111" s="163"/>
      <c r="BS111" s="163"/>
      <c r="BT111" s="163"/>
      <c r="BU111" s="163"/>
      <c r="BV111" s="163"/>
      <c r="BW111" s="163"/>
      <c r="BX111" s="163"/>
      <c r="BY111" s="163"/>
      <c r="BZ111" s="163"/>
      <c r="CA111" s="163"/>
      <c r="CB111" s="163"/>
      <c r="CC111" s="163"/>
      <c r="CD111" s="163"/>
      <c r="CE111" s="163"/>
      <c r="CF111" s="163"/>
      <c r="CG111" s="163"/>
      <c r="CH111" s="163"/>
      <c r="CI111" s="163"/>
      <c r="CJ111" s="163"/>
      <c r="CK111" s="163"/>
      <c r="CL111" s="163"/>
      <c r="CM111" s="163"/>
      <c r="CN111" s="163"/>
      <c r="CO111" s="163"/>
      <c r="CP111" s="163"/>
      <c r="CQ111" s="163"/>
      <c r="CR111" s="163"/>
      <c r="CS111" s="163"/>
      <c r="CT111" s="163"/>
      <c r="CU111" s="163"/>
      <c r="CV111" s="163"/>
      <c r="CW111" s="163"/>
      <c r="CX111" s="163"/>
      <c r="CY111" s="163"/>
      <c r="CZ111" s="163"/>
      <c r="DA111" s="163"/>
      <c r="DB111" s="163"/>
      <c r="DC111" s="163"/>
      <c r="DD111" s="163"/>
      <c r="DE111" s="163"/>
      <c r="DF111" s="163"/>
      <c r="DG111" s="163"/>
      <c r="DH111" s="163"/>
      <c r="DI111" s="163"/>
      <c r="DJ111" s="163"/>
      <c r="DK111" s="163"/>
      <c r="DL111" s="163"/>
      <c r="DM111" s="163"/>
      <c r="DN111" s="163"/>
      <c r="DO111" s="163"/>
      <c r="DP111" s="163"/>
      <c r="DQ111" s="163"/>
    </row>
    <row r="112" spans="1:121" ht="13.15" customHeight="1" x14ac:dyDescent="0.2">
      <c r="A112" s="102"/>
      <c r="B112" s="102">
        <v>35</v>
      </c>
      <c r="C112" s="102"/>
      <c r="D112" s="102"/>
      <c r="E112" s="143"/>
      <c r="F112" s="103"/>
      <c r="G112" s="102" t="s">
        <v>106</v>
      </c>
      <c r="H112" s="29">
        <f>H113</f>
        <v>15000</v>
      </c>
      <c r="I112" s="29">
        <f t="shared" ref="I112:K113" si="8">I113</f>
        <v>16300</v>
      </c>
      <c r="J112" s="30">
        <f t="shared" si="6"/>
        <v>1.0866666666666667</v>
      </c>
      <c r="K112" s="29">
        <f t="shared" si="8"/>
        <v>-1300</v>
      </c>
    </row>
    <row r="113" spans="1:121" ht="26.45" customHeight="1" x14ac:dyDescent="0.2">
      <c r="A113" s="104"/>
      <c r="B113" s="104"/>
      <c r="C113" s="104">
        <v>352</v>
      </c>
      <c r="D113" s="104"/>
      <c r="E113" s="144">
        <v>11</v>
      </c>
      <c r="F113" s="105"/>
      <c r="G113" s="111" t="s">
        <v>107</v>
      </c>
      <c r="H113" s="106">
        <f>H114</f>
        <v>15000</v>
      </c>
      <c r="I113" s="106">
        <f t="shared" si="8"/>
        <v>16300</v>
      </c>
      <c r="J113" s="107">
        <f t="shared" si="6"/>
        <v>1.0866666666666667</v>
      </c>
      <c r="K113" s="106">
        <f t="shared" si="8"/>
        <v>-1300</v>
      </c>
    </row>
    <row r="114" spans="1:121" s="139" customFormat="1" ht="13.15" customHeight="1" x14ac:dyDescent="0.2">
      <c r="A114" s="109"/>
      <c r="B114" s="109"/>
      <c r="C114" s="109"/>
      <c r="D114" s="109">
        <v>3523</v>
      </c>
      <c r="E114" s="145"/>
      <c r="F114" s="110"/>
      <c r="G114" s="136" t="s">
        <v>108</v>
      </c>
      <c r="H114" s="137">
        <v>15000</v>
      </c>
      <c r="I114" s="137">
        <v>16300</v>
      </c>
      <c r="J114" s="138">
        <f t="shared" si="6"/>
        <v>1.0866666666666667</v>
      </c>
      <c r="K114" s="137">
        <f>H114-I114</f>
        <v>-1300</v>
      </c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3"/>
      <c r="AZ114" s="163"/>
      <c r="BA114" s="163"/>
      <c r="BB114" s="163"/>
      <c r="BC114" s="163"/>
      <c r="BD114" s="163"/>
      <c r="BE114" s="163"/>
      <c r="BF114" s="163"/>
      <c r="BG114" s="163"/>
      <c r="BH114" s="163"/>
      <c r="BI114" s="163"/>
      <c r="BJ114" s="163"/>
      <c r="BK114" s="163"/>
      <c r="BL114" s="163"/>
      <c r="BM114" s="163"/>
      <c r="BN114" s="163"/>
      <c r="BO114" s="163"/>
      <c r="BP114" s="163"/>
      <c r="BQ114" s="163"/>
      <c r="BR114" s="163"/>
      <c r="BS114" s="163"/>
      <c r="BT114" s="163"/>
      <c r="BU114" s="163"/>
      <c r="BV114" s="163"/>
      <c r="BW114" s="163"/>
      <c r="BX114" s="163"/>
      <c r="BY114" s="163"/>
      <c r="BZ114" s="163"/>
      <c r="CA114" s="163"/>
      <c r="CB114" s="163"/>
      <c r="CC114" s="163"/>
      <c r="CD114" s="163"/>
      <c r="CE114" s="163"/>
      <c r="CF114" s="163"/>
      <c r="CG114" s="163"/>
      <c r="CH114" s="163"/>
      <c r="CI114" s="163"/>
      <c r="CJ114" s="163"/>
      <c r="CK114" s="163"/>
      <c r="CL114" s="163"/>
      <c r="CM114" s="163"/>
      <c r="CN114" s="163"/>
      <c r="CO114" s="163"/>
      <c r="CP114" s="163"/>
      <c r="CQ114" s="163"/>
      <c r="CR114" s="163"/>
      <c r="CS114" s="163"/>
      <c r="CT114" s="163"/>
      <c r="CU114" s="163"/>
      <c r="CV114" s="163"/>
      <c r="CW114" s="163"/>
      <c r="CX114" s="163"/>
      <c r="CY114" s="163"/>
      <c r="CZ114" s="163"/>
      <c r="DA114" s="163"/>
      <c r="DB114" s="163"/>
      <c r="DC114" s="163"/>
      <c r="DD114" s="163"/>
      <c r="DE114" s="163"/>
      <c r="DF114" s="163"/>
      <c r="DG114" s="163"/>
      <c r="DH114" s="163"/>
      <c r="DI114" s="163"/>
      <c r="DJ114" s="163"/>
      <c r="DK114" s="163"/>
      <c r="DL114" s="163"/>
      <c r="DM114" s="163"/>
      <c r="DN114" s="163"/>
      <c r="DO114" s="163"/>
      <c r="DP114" s="163"/>
      <c r="DQ114" s="163"/>
    </row>
    <row r="115" spans="1:121" ht="13.15" customHeight="1" x14ac:dyDescent="0.2">
      <c r="A115" s="102"/>
      <c r="B115" s="102">
        <v>36</v>
      </c>
      <c r="C115" s="102"/>
      <c r="D115" s="102"/>
      <c r="E115" s="143"/>
      <c r="F115" s="103"/>
      <c r="G115" s="102" t="s">
        <v>109</v>
      </c>
      <c r="H115" s="29">
        <f>H116</f>
        <v>624000</v>
      </c>
      <c r="I115" s="29">
        <f>I116</f>
        <v>602447.84</v>
      </c>
      <c r="J115" s="30">
        <f t="shared" si="6"/>
        <v>0.96546128205128201</v>
      </c>
      <c r="K115" s="29">
        <f>K116</f>
        <v>21552.16</v>
      </c>
    </row>
    <row r="116" spans="1:121" ht="13.15" customHeight="1" x14ac:dyDescent="0.2">
      <c r="A116" s="104"/>
      <c r="B116" s="104"/>
      <c r="C116" s="104">
        <v>363</v>
      </c>
      <c r="D116" s="104"/>
      <c r="E116" s="144">
        <v>11</v>
      </c>
      <c r="F116" s="105"/>
      <c r="G116" s="104" t="s">
        <v>110</v>
      </c>
      <c r="H116" s="106">
        <f>SUM(H117:H118)</f>
        <v>624000</v>
      </c>
      <c r="I116" s="106">
        <f>SUM(I117:I118)</f>
        <v>602447.84</v>
      </c>
      <c r="J116" s="107">
        <f t="shared" si="6"/>
        <v>0.96546128205128201</v>
      </c>
      <c r="K116" s="106">
        <f>SUM(K117:K118)</f>
        <v>21552.16</v>
      </c>
    </row>
    <row r="117" spans="1:121" s="139" customFormat="1" ht="13.15" customHeight="1" x14ac:dyDescent="0.2">
      <c r="A117" s="109"/>
      <c r="B117" s="109"/>
      <c r="C117" s="109"/>
      <c r="D117" s="109">
        <v>3631</v>
      </c>
      <c r="E117" s="145"/>
      <c r="F117" s="110"/>
      <c r="G117" s="136" t="s">
        <v>111</v>
      </c>
      <c r="H117" s="137">
        <v>624000</v>
      </c>
      <c r="I117" s="137">
        <v>599316.5</v>
      </c>
      <c r="J117" s="138">
        <f t="shared" si="6"/>
        <v>0.96044310897435903</v>
      </c>
      <c r="K117" s="137">
        <f>H117-I117</f>
        <v>24683.5</v>
      </c>
      <c r="L117" s="139" t="s">
        <v>308</v>
      </c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3"/>
      <c r="AZ117" s="163"/>
      <c r="BA117" s="163"/>
      <c r="BB117" s="163"/>
      <c r="BC117" s="163"/>
      <c r="BD117" s="163"/>
      <c r="BE117" s="163"/>
      <c r="BF117" s="163"/>
      <c r="BG117" s="163"/>
      <c r="BH117" s="163"/>
      <c r="BI117" s="163"/>
      <c r="BJ117" s="163"/>
      <c r="BK117" s="163"/>
      <c r="BL117" s="163"/>
      <c r="BM117" s="163"/>
      <c r="BN117" s="163"/>
      <c r="BO117" s="163"/>
      <c r="BP117" s="163"/>
      <c r="BQ117" s="163"/>
      <c r="BR117" s="163"/>
      <c r="BS117" s="163"/>
      <c r="BT117" s="163"/>
      <c r="BU117" s="163"/>
      <c r="BV117" s="163"/>
      <c r="BW117" s="163"/>
      <c r="BX117" s="163"/>
      <c r="BY117" s="163"/>
      <c r="BZ117" s="163"/>
      <c r="CA117" s="163"/>
      <c r="CB117" s="163"/>
      <c r="CC117" s="163"/>
      <c r="CD117" s="163"/>
      <c r="CE117" s="163"/>
      <c r="CF117" s="163"/>
      <c r="CG117" s="163"/>
      <c r="CH117" s="163"/>
      <c r="CI117" s="163"/>
      <c r="CJ117" s="163"/>
      <c r="CK117" s="163"/>
      <c r="CL117" s="163"/>
      <c r="CM117" s="163"/>
      <c r="CN117" s="163"/>
      <c r="CO117" s="163"/>
      <c r="CP117" s="163"/>
      <c r="CQ117" s="163"/>
      <c r="CR117" s="163"/>
      <c r="CS117" s="163"/>
      <c r="CT117" s="163"/>
      <c r="CU117" s="163"/>
      <c r="CV117" s="163"/>
      <c r="CW117" s="163"/>
      <c r="CX117" s="163"/>
      <c r="CY117" s="163"/>
      <c r="CZ117" s="163"/>
      <c r="DA117" s="163"/>
      <c r="DB117" s="163"/>
      <c r="DC117" s="163"/>
      <c r="DD117" s="163"/>
      <c r="DE117" s="163"/>
      <c r="DF117" s="163"/>
      <c r="DG117" s="163"/>
      <c r="DH117" s="163"/>
      <c r="DI117" s="163"/>
      <c r="DJ117" s="163"/>
      <c r="DK117" s="163"/>
      <c r="DL117" s="163"/>
      <c r="DM117" s="163"/>
      <c r="DN117" s="163"/>
      <c r="DO117" s="163"/>
      <c r="DP117" s="163"/>
      <c r="DQ117" s="163"/>
    </row>
    <row r="118" spans="1:121" s="139" customFormat="1" ht="13.15" customHeight="1" x14ac:dyDescent="0.2">
      <c r="A118" s="109"/>
      <c r="B118" s="109"/>
      <c r="C118" s="109"/>
      <c r="D118" s="109">
        <v>3632</v>
      </c>
      <c r="E118" s="145"/>
      <c r="F118" s="110"/>
      <c r="G118" s="136" t="s">
        <v>112</v>
      </c>
      <c r="H118" s="137">
        <v>0</v>
      </c>
      <c r="I118" s="137">
        <v>3131.34</v>
      </c>
      <c r="J118" s="138"/>
      <c r="K118" s="137">
        <f>H118-I118</f>
        <v>-3131.34</v>
      </c>
      <c r="L118" s="139" t="s">
        <v>308</v>
      </c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3"/>
      <c r="AZ118" s="163"/>
      <c r="BA118" s="163"/>
      <c r="BB118" s="163"/>
      <c r="BC118" s="163"/>
      <c r="BD118" s="163"/>
      <c r="BE118" s="163"/>
      <c r="BF118" s="163"/>
      <c r="BG118" s="163"/>
      <c r="BH118" s="163"/>
      <c r="BI118" s="163"/>
      <c r="BJ118" s="163"/>
      <c r="BK118" s="163"/>
      <c r="BL118" s="163"/>
      <c r="BM118" s="163"/>
      <c r="BN118" s="163"/>
      <c r="BO118" s="163"/>
      <c r="BP118" s="163"/>
      <c r="BQ118" s="163"/>
      <c r="BR118" s="163"/>
      <c r="BS118" s="163"/>
      <c r="BT118" s="163"/>
      <c r="BU118" s="163"/>
      <c r="BV118" s="163"/>
      <c r="BW118" s="163"/>
      <c r="BX118" s="163"/>
      <c r="BY118" s="163"/>
      <c r="BZ118" s="163"/>
      <c r="CA118" s="163"/>
      <c r="CB118" s="163"/>
      <c r="CC118" s="163"/>
      <c r="CD118" s="163"/>
      <c r="CE118" s="163"/>
      <c r="CF118" s="163"/>
      <c r="CG118" s="163"/>
      <c r="CH118" s="163"/>
      <c r="CI118" s="163"/>
      <c r="CJ118" s="163"/>
      <c r="CK118" s="163"/>
      <c r="CL118" s="163"/>
      <c r="CM118" s="163"/>
      <c r="CN118" s="163"/>
      <c r="CO118" s="163"/>
      <c r="CP118" s="163"/>
      <c r="CQ118" s="163"/>
      <c r="CR118" s="163"/>
      <c r="CS118" s="163"/>
      <c r="CT118" s="163"/>
      <c r="CU118" s="163"/>
      <c r="CV118" s="163"/>
      <c r="CW118" s="163"/>
      <c r="CX118" s="163"/>
      <c r="CY118" s="163"/>
      <c r="CZ118" s="163"/>
      <c r="DA118" s="163"/>
      <c r="DB118" s="163"/>
      <c r="DC118" s="163"/>
      <c r="DD118" s="163"/>
      <c r="DE118" s="163"/>
      <c r="DF118" s="163"/>
      <c r="DG118" s="163"/>
      <c r="DH118" s="163"/>
      <c r="DI118" s="163"/>
      <c r="DJ118" s="163"/>
      <c r="DK118" s="163"/>
      <c r="DL118" s="163"/>
      <c r="DM118" s="163"/>
      <c r="DN118" s="163"/>
      <c r="DO118" s="163"/>
      <c r="DP118" s="163"/>
      <c r="DQ118" s="163"/>
    </row>
    <row r="119" spans="1:121" ht="26.45" customHeight="1" x14ac:dyDescent="0.2">
      <c r="A119" s="102"/>
      <c r="B119" s="102">
        <v>37</v>
      </c>
      <c r="C119" s="102"/>
      <c r="D119" s="102"/>
      <c r="E119" s="143"/>
      <c r="F119" s="103"/>
      <c r="G119" s="108" t="s">
        <v>113</v>
      </c>
      <c r="H119" s="29">
        <f>H120</f>
        <v>364900</v>
      </c>
      <c r="I119" s="29">
        <f>I120</f>
        <v>284999.59999999998</v>
      </c>
      <c r="J119" s="30">
        <f t="shared" si="6"/>
        <v>0.78103480405590564</v>
      </c>
      <c r="K119" s="29">
        <f>K120</f>
        <v>79900.400000000009</v>
      </c>
    </row>
    <row r="120" spans="1:121" ht="13.15" customHeight="1" x14ac:dyDescent="0.2">
      <c r="A120" s="104"/>
      <c r="B120" s="104"/>
      <c r="C120" s="104">
        <v>372</v>
      </c>
      <c r="D120" s="104"/>
      <c r="E120" s="144">
        <v>11</v>
      </c>
      <c r="F120" s="105"/>
      <c r="G120" s="104" t="s">
        <v>114</v>
      </c>
      <c r="H120" s="106">
        <f>SUM(H121:H122)</f>
        <v>364900</v>
      </c>
      <c r="I120" s="106">
        <f>SUM(I121:I122)</f>
        <v>284999.59999999998</v>
      </c>
      <c r="J120" s="107">
        <f t="shared" si="6"/>
        <v>0.78103480405590564</v>
      </c>
      <c r="K120" s="106">
        <f>SUM(K121:K122)</f>
        <v>79900.400000000009</v>
      </c>
    </row>
    <row r="121" spans="1:121" s="139" customFormat="1" ht="13.15" customHeight="1" x14ac:dyDescent="0.2">
      <c r="A121" s="109"/>
      <c r="B121" s="109"/>
      <c r="C121" s="109"/>
      <c r="D121" s="109">
        <v>3721</v>
      </c>
      <c r="E121" s="145"/>
      <c r="F121" s="110"/>
      <c r="G121" s="136" t="s">
        <v>115</v>
      </c>
      <c r="H121" s="137">
        <v>323900</v>
      </c>
      <c r="I121" s="137">
        <v>249186.71</v>
      </c>
      <c r="J121" s="138">
        <f t="shared" si="6"/>
        <v>0.7693322321704229</v>
      </c>
      <c r="K121" s="137">
        <f>H121-I121</f>
        <v>74713.290000000008</v>
      </c>
      <c r="L121" s="139" t="s">
        <v>308</v>
      </c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  <c r="AZ121" s="163"/>
      <c r="BA121" s="163"/>
      <c r="BB121" s="163"/>
      <c r="BC121" s="163"/>
      <c r="BD121" s="163"/>
      <c r="BE121" s="163"/>
      <c r="BF121" s="163"/>
      <c r="BG121" s="163"/>
      <c r="BH121" s="163"/>
      <c r="BI121" s="163"/>
      <c r="BJ121" s="163"/>
      <c r="BK121" s="163"/>
      <c r="BL121" s="163"/>
      <c r="BM121" s="163"/>
      <c r="BN121" s="163"/>
      <c r="BO121" s="163"/>
      <c r="BP121" s="163"/>
      <c r="BQ121" s="163"/>
      <c r="BR121" s="163"/>
      <c r="BS121" s="163"/>
      <c r="BT121" s="163"/>
      <c r="BU121" s="163"/>
      <c r="BV121" s="163"/>
      <c r="BW121" s="163"/>
      <c r="BX121" s="163"/>
      <c r="BY121" s="163"/>
      <c r="BZ121" s="163"/>
      <c r="CA121" s="163"/>
      <c r="CB121" s="163"/>
      <c r="CC121" s="163"/>
      <c r="CD121" s="163"/>
      <c r="CE121" s="163"/>
      <c r="CF121" s="163"/>
      <c r="CG121" s="163"/>
      <c r="CH121" s="163"/>
      <c r="CI121" s="163"/>
      <c r="CJ121" s="163"/>
      <c r="CK121" s="163"/>
      <c r="CL121" s="163"/>
      <c r="CM121" s="163"/>
      <c r="CN121" s="163"/>
      <c r="CO121" s="163"/>
      <c r="CP121" s="163"/>
      <c r="CQ121" s="163"/>
      <c r="CR121" s="163"/>
      <c r="CS121" s="163"/>
      <c r="CT121" s="163"/>
      <c r="CU121" s="163"/>
      <c r="CV121" s="163"/>
      <c r="CW121" s="163"/>
      <c r="CX121" s="163"/>
      <c r="CY121" s="163"/>
      <c r="CZ121" s="163"/>
      <c r="DA121" s="163"/>
      <c r="DB121" s="163"/>
      <c r="DC121" s="163"/>
      <c r="DD121" s="163"/>
      <c r="DE121" s="163"/>
      <c r="DF121" s="163"/>
      <c r="DG121" s="163"/>
      <c r="DH121" s="163"/>
      <c r="DI121" s="163"/>
      <c r="DJ121" s="163"/>
      <c r="DK121" s="163"/>
      <c r="DL121" s="163"/>
      <c r="DM121" s="163"/>
      <c r="DN121" s="163"/>
      <c r="DO121" s="163"/>
      <c r="DP121" s="163"/>
      <c r="DQ121" s="163"/>
    </row>
    <row r="122" spans="1:121" s="139" customFormat="1" ht="13.15" customHeight="1" x14ac:dyDescent="0.2">
      <c r="A122" s="109"/>
      <c r="B122" s="109"/>
      <c r="C122" s="109"/>
      <c r="D122" s="109">
        <v>3722</v>
      </c>
      <c r="E122" s="145"/>
      <c r="F122" s="110"/>
      <c r="G122" s="136" t="s">
        <v>121</v>
      </c>
      <c r="H122" s="137">
        <v>41000</v>
      </c>
      <c r="I122" s="137">
        <v>35812.89</v>
      </c>
      <c r="J122" s="138">
        <f t="shared" si="6"/>
        <v>0.87348512195121952</v>
      </c>
      <c r="K122" s="137">
        <f>H122-I122</f>
        <v>5187.1100000000006</v>
      </c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3"/>
      <c r="AZ122" s="163"/>
      <c r="BA122" s="163"/>
      <c r="BB122" s="163"/>
      <c r="BC122" s="163"/>
      <c r="BD122" s="163"/>
      <c r="BE122" s="163"/>
      <c r="BF122" s="163"/>
      <c r="BG122" s="163"/>
      <c r="BH122" s="163"/>
      <c r="BI122" s="163"/>
      <c r="BJ122" s="163"/>
      <c r="BK122" s="163"/>
      <c r="BL122" s="163"/>
      <c r="BM122" s="163"/>
      <c r="BN122" s="163"/>
      <c r="BO122" s="163"/>
      <c r="BP122" s="163"/>
      <c r="BQ122" s="163"/>
      <c r="BR122" s="163"/>
      <c r="BS122" s="163"/>
      <c r="BT122" s="163"/>
      <c r="BU122" s="163"/>
      <c r="BV122" s="163"/>
      <c r="BW122" s="163"/>
      <c r="BX122" s="163"/>
      <c r="BY122" s="163"/>
      <c r="BZ122" s="163"/>
      <c r="CA122" s="163"/>
      <c r="CB122" s="163"/>
      <c r="CC122" s="163"/>
      <c r="CD122" s="163"/>
      <c r="CE122" s="163"/>
      <c r="CF122" s="163"/>
      <c r="CG122" s="163"/>
      <c r="CH122" s="163"/>
      <c r="CI122" s="163"/>
      <c r="CJ122" s="163"/>
      <c r="CK122" s="163"/>
      <c r="CL122" s="163"/>
      <c r="CM122" s="163"/>
      <c r="CN122" s="163"/>
      <c r="CO122" s="163"/>
      <c r="CP122" s="163"/>
      <c r="CQ122" s="163"/>
      <c r="CR122" s="163"/>
      <c r="CS122" s="163"/>
      <c r="CT122" s="163"/>
      <c r="CU122" s="163"/>
      <c r="CV122" s="163"/>
      <c r="CW122" s="163"/>
      <c r="CX122" s="163"/>
      <c r="CY122" s="163"/>
      <c r="CZ122" s="163"/>
      <c r="DA122" s="163"/>
      <c r="DB122" s="163"/>
      <c r="DC122" s="163"/>
      <c r="DD122" s="163"/>
      <c r="DE122" s="163"/>
      <c r="DF122" s="163"/>
      <c r="DG122" s="163"/>
      <c r="DH122" s="163"/>
      <c r="DI122" s="163"/>
      <c r="DJ122" s="163"/>
      <c r="DK122" s="163"/>
      <c r="DL122" s="163"/>
      <c r="DM122" s="163"/>
      <c r="DN122" s="163"/>
      <c r="DO122" s="163"/>
      <c r="DP122" s="163"/>
      <c r="DQ122" s="163"/>
    </row>
    <row r="123" spans="1:121" ht="13.15" customHeight="1" x14ac:dyDescent="0.2">
      <c r="A123" s="102"/>
      <c r="B123" s="102">
        <v>38</v>
      </c>
      <c r="C123" s="102"/>
      <c r="D123" s="102"/>
      <c r="E123" s="143"/>
      <c r="F123" s="103"/>
      <c r="G123" s="102" t="s">
        <v>122</v>
      </c>
      <c r="H123" s="29">
        <f>H124+H127+H129</f>
        <v>505000</v>
      </c>
      <c r="I123" s="29">
        <f>I124+I127+I129</f>
        <v>463231.02</v>
      </c>
      <c r="J123" s="30">
        <f t="shared" si="6"/>
        <v>0.91728914851485155</v>
      </c>
      <c r="K123" s="29">
        <f>K124+K127+K129</f>
        <v>41768.979999999996</v>
      </c>
    </row>
    <row r="124" spans="1:121" ht="13.15" customHeight="1" x14ac:dyDescent="0.2">
      <c r="A124" s="104"/>
      <c r="B124" s="104"/>
      <c r="C124" s="104">
        <v>381</v>
      </c>
      <c r="D124" s="104"/>
      <c r="E124" s="144">
        <v>11</v>
      </c>
      <c r="F124" s="105"/>
      <c r="G124" s="104" t="s">
        <v>61</v>
      </c>
      <c r="H124" s="106">
        <f>SUM(H125:H126)</f>
        <v>352000</v>
      </c>
      <c r="I124" s="106">
        <f>SUM(I125:I126)</f>
        <v>310721.2</v>
      </c>
      <c r="J124" s="107">
        <f t="shared" si="6"/>
        <v>0.88273068181818182</v>
      </c>
      <c r="K124" s="106">
        <f>SUM(K125:K126)</f>
        <v>41278.800000000003</v>
      </c>
    </row>
    <row r="125" spans="1:121" s="139" customFormat="1" ht="13.15" customHeight="1" x14ac:dyDescent="0.2">
      <c r="A125" s="109"/>
      <c r="B125" s="109"/>
      <c r="C125" s="109"/>
      <c r="D125" s="109">
        <v>3811</v>
      </c>
      <c r="E125" s="145"/>
      <c r="F125" s="110"/>
      <c r="G125" s="136" t="s">
        <v>123</v>
      </c>
      <c r="H125" s="137">
        <v>339000</v>
      </c>
      <c r="I125" s="137">
        <v>298800</v>
      </c>
      <c r="J125" s="138">
        <f t="shared" si="6"/>
        <v>0.88141592920353984</v>
      </c>
      <c r="K125" s="137">
        <f>H125-I125</f>
        <v>40200</v>
      </c>
      <c r="L125" s="139" t="s">
        <v>308</v>
      </c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3"/>
      <c r="AG125" s="163"/>
      <c r="AH125" s="163"/>
      <c r="AI125" s="163"/>
      <c r="AJ125" s="163"/>
      <c r="AK125" s="163"/>
      <c r="AL125" s="163"/>
      <c r="AM125" s="163"/>
      <c r="AN125" s="163"/>
      <c r="AO125" s="163"/>
      <c r="AP125" s="163"/>
      <c r="AQ125" s="163"/>
      <c r="AR125" s="163"/>
      <c r="AS125" s="163"/>
      <c r="AT125" s="163"/>
      <c r="AU125" s="163"/>
      <c r="AV125" s="163"/>
      <c r="AW125" s="163"/>
      <c r="AX125" s="163"/>
      <c r="AY125" s="163"/>
      <c r="AZ125" s="163"/>
      <c r="BA125" s="163"/>
      <c r="BB125" s="163"/>
      <c r="BC125" s="163"/>
      <c r="BD125" s="163"/>
      <c r="BE125" s="163"/>
      <c r="BF125" s="163"/>
      <c r="BG125" s="163"/>
      <c r="BH125" s="163"/>
      <c r="BI125" s="163"/>
      <c r="BJ125" s="163"/>
      <c r="BK125" s="163"/>
      <c r="BL125" s="163"/>
      <c r="BM125" s="163"/>
      <c r="BN125" s="163"/>
      <c r="BO125" s="163"/>
      <c r="BP125" s="163"/>
      <c r="BQ125" s="163"/>
      <c r="BR125" s="163"/>
      <c r="BS125" s="163"/>
      <c r="BT125" s="163"/>
      <c r="BU125" s="163"/>
      <c r="BV125" s="163"/>
      <c r="BW125" s="163"/>
      <c r="BX125" s="163"/>
      <c r="BY125" s="163"/>
      <c r="BZ125" s="163"/>
      <c r="CA125" s="163"/>
      <c r="CB125" s="163"/>
      <c r="CC125" s="163"/>
      <c r="CD125" s="163"/>
      <c r="CE125" s="163"/>
      <c r="CF125" s="163"/>
      <c r="CG125" s="163"/>
      <c r="CH125" s="163"/>
      <c r="CI125" s="163"/>
      <c r="CJ125" s="163"/>
      <c r="CK125" s="163"/>
      <c r="CL125" s="163"/>
      <c r="CM125" s="163"/>
      <c r="CN125" s="163"/>
      <c r="CO125" s="163"/>
      <c r="CP125" s="163"/>
      <c r="CQ125" s="163"/>
      <c r="CR125" s="163"/>
      <c r="CS125" s="163"/>
      <c r="CT125" s="163"/>
      <c r="CU125" s="163"/>
      <c r="CV125" s="163"/>
      <c r="CW125" s="163"/>
      <c r="CX125" s="163"/>
      <c r="CY125" s="163"/>
      <c r="CZ125" s="163"/>
      <c r="DA125" s="163"/>
      <c r="DB125" s="163"/>
      <c r="DC125" s="163"/>
      <c r="DD125" s="163"/>
      <c r="DE125" s="163"/>
      <c r="DF125" s="163"/>
      <c r="DG125" s="163"/>
      <c r="DH125" s="163"/>
      <c r="DI125" s="163"/>
      <c r="DJ125" s="163"/>
      <c r="DK125" s="163"/>
      <c r="DL125" s="163"/>
      <c r="DM125" s="163"/>
      <c r="DN125" s="163"/>
      <c r="DO125" s="163"/>
      <c r="DP125" s="163"/>
      <c r="DQ125" s="163"/>
    </row>
    <row r="126" spans="1:121" s="139" customFormat="1" ht="13.15" customHeight="1" x14ac:dyDescent="0.2">
      <c r="A126" s="109"/>
      <c r="B126" s="109"/>
      <c r="C126" s="109"/>
      <c r="D126" s="109">
        <v>3821</v>
      </c>
      <c r="E126" s="145"/>
      <c r="F126" s="110"/>
      <c r="G126" s="136" t="s">
        <v>124</v>
      </c>
      <c r="H126" s="137">
        <v>13000</v>
      </c>
      <c r="I126" s="137">
        <v>11921.2</v>
      </c>
      <c r="J126" s="138">
        <f t="shared" si="6"/>
        <v>0.91701538461538468</v>
      </c>
      <c r="K126" s="137">
        <f>H126-I126</f>
        <v>1078.7999999999993</v>
      </c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/>
      <c r="AG126" s="163"/>
      <c r="AH126" s="163"/>
      <c r="AI126" s="163"/>
      <c r="AJ126" s="163"/>
      <c r="AK126" s="163"/>
      <c r="AL126" s="163"/>
      <c r="AM126" s="163"/>
      <c r="AN126" s="163"/>
      <c r="AO126" s="163"/>
      <c r="AP126" s="163"/>
      <c r="AQ126" s="163"/>
      <c r="AR126" s="163"/>
      <c r="AS126" s="163"/>
      <c r="AT126" s="163"/>
      <c r="AU126" s="163"/>
      <c r="AV126" s="163"/>
      <c r="AW126" s="163"/>
      <c r="AX126" s="163"/>
      <c r="AY126" s="163"/>
      <c r="AZ126" s="163"/>
      <c r="BA126" s="163"/>
      <c r="BB126" s="163"/>
      <c r="BC126" s="163"/>
      <c r="BD126" s="163"/>
      <c r="BE126" s="163"/>
      <c r="BF126" s="163"/>
      <c r="BG126" s="163"/>
      <c r="BH126" s="163"/>
      <c r="BI126" s="163"/>
      <c r="BJ126" s="163"/>
      <c r="BK126" s="163"/>
      <c r="BL126" s="163"/>
      <c r="BM126" s="163"/>
      <c r="BN126" s="163"/>
      <c r="BO126" s="163"/>
      <c r="BP126" s="163"/>
      <c r="BQ126" s="163"/>
      <c r="BR126" s="163"/>
      <c r="BS126" s="163"/>
      <c r="BT126" s="163"/>
      <c r="BU126" s="163"/>
      <c r="BV126" s="163"/>
      <c r="BW126" s="163"/>
      <c r="BX126" s="163"/>
      <c r="BY126" s="163"/>
      <c r="BZ126" s="163"/>
      <c r="CA126" s="163"/>
      <c r="CB126" s="163"/>
      <c r="CC126" s="163"/>
      <c r="CD126" s="163"/>
      <c r="CE126" s="163"/>
      <c r="CF126" s="163"/>
      <c r="CG126" s="163"/>
      <c r="CH126" s="163"/>
      <c r="CI126" s="163"/>
      <c r="CJ126" s="163"/>
      <c r="CK126" s="163"/>
      <c r="CL126" s="163"/>
      <c r="CM126" s="163"/>
      <c r="CN126" s="163"/>
      <c r="CO126" s="163"/>
      <c r="CP126" s="163"/>
      <c r="CQ126" s="163"/>
      <c r="CR126" s="163"/>
      <c r="CS126" s="163"/>
      <c r="CT126" s="163"/>
      <c r="CU126" s="163"/>
      <c r="CV126" s="163"/>
      <c r="CW126" s="163"/>
      <c r="CX126" s="163"/>
      <c r="CY126" s="163"/>
      <c r="CZ126" s="163"/>
      <c r="DA126" s="163"/>
      <c r="DB126" s="163"/>
      <c r="DC126" s="163"/>
      <c r="DD126" s="163"/>
      <c r="DE126" s="163"/>
      <c r="DF126" s="163"/>
      <c r="DG126" s="163"/>
      <c r="DH126" s="163"/>
      <c r="DI126" s="163"/>
      <c r="DJ126" s="163"/>
      <c r="DK126" s="163"/>
      <c r="DL126" s="163"/>
      <c r="DM126" s="163"/>
      <c r="DN126" s="163"/>
      <c r="DO126" s="163"/>
      <c r="DP126" s="163"/>
      <c r="DQ126" s="163"/>
    </row>
    <row r="127" spans="1:121" s="20" customFormat="1" ht="12.75" x14ac:dyDescent="0.2">
      <c r="A127" s="104"/>
      <c r="B127" s="104"/>
      <c r="C127" s="104">
        <v>383</v>
      </c>
      <c r="D127" s="104"/>
      <c r="E127" s="144">
        <v>11</v>
      </c>
      <c r="F127" s="105"/>
      <c r="G127" s="104" t="s">
        <v>125</v>
      </c>
      <c r="H127" s="106">
        <f>H128</f>
        <v>0</v>
      </c>
      <c r="I127" s="106">
        <f>I128</f>
        <v>0</v>
      </c>
      <c r="J127" s="107" t="e">
        <f t="shared" si="6"/>
        <v>#DIV/0!</v>
      </c>
      <c r="K127" s="106">
        <f>K128</f>
        <v>0</v>
      </c>
      <c r="L127" s="1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59"/>
      <c r="AJ127" s="159"/>
      <c r="AK127" s="159"/>
      <c r="AL127" s="159"/>
      <c r="AM127" s="159"/>
      <c r="AN127" s="159"/>
      <c r="AO127" s="159"/>
      <c r="AP127" s="159"/>
      <c r="AQ127" s="159"/>
      <c r="AR127" s="159"/>
      <c r="AS127" s="159"/>
      <c r="AT127" s="159"/>
      <c r="AU127" s="159"/>
      <c r="AV127" s="159"/>
      <c r="AW127" s="159"/>
      <c r="AX127" s="159"/>
      <c r="AY127" s="159"/>
      <c r="AZ127" s="159"/>
      <c r="BA127" s="159"/>
      <c r="BB127" s="159"/>
      <c r="BC127" s="159"/>
      <c r="BD127" s="159"/>
      <c r="BE127" s="159"/>
      <c r="BF127" s="159"/>
      <c r="BG127" s="159"/>
      <c r="BH127" s="159"/>
      <c r="BI127" s="159"/>
      <c r="BJ127" s="159"/>
      <c r="BK127" s="159"/>
      <c r="BL127" s="159"/>
      <c r="BM127" s="159"/>
      <c r="BN127" s="159"/>
      <c r="BO127" s="159"/>
      <c r="BP127" s="159"/>
      <c r="BQ127" s="159"/>
      <c r="BR127" s="159"/>
      <c r="BS127" s="159"/>
      <c r="BT127" s="159"/>
      <c r="BU127" s="159"/>
      <c r="BV127" s="159"/>
      <c r="BW127" s="159"/>
      <c r="BX127" s="159"/>
      <c r="BY127" s="159"/>
      <c r="BZ127" s="159"/>
      <c r="CA127" s="159"/>
      <c r="CB127" s="159"/>
      <c r="CC127" s="159"/>
      <c r="CD127" s="159"/>
      <c r="CE127" s="159"/>
      <c r="CF127" s="159"/>
      <c r="CG127" s="159"/>
      <c r="CH127" s="159"/>
      <c r="CI127" s="159"/>
      <c r="CJ127" s="159"/>
      <c r="CK127" s="159"/>
      <c r="CL127" s="159"/>
      <c r="CM127" s="159"/>
      <c r="CN127" s="159"/>
      <c r="CO127" s="159"/>
      <c r="CP127" s="159"/>
      <c r="CQ127" s="159"/>
      <c r="CR127" s="159"/>
      <c r="CS127" s="159"/>
      <c r="CT127" s="159"/>
      <c r="CU127" s="159"/>
      <c r="CV127" s="159"/>
      <c r="CW127" s="159"/>
      <c r="CX127" s="159"/>
      <c r="CY127" s="159"/>
      <c r="CZ127" s="159"/>
      <c r="DA127" s="159"/>
      <c r="DB127" s="159"/>
      <c r="DC127" s="159"/>
      <c r="DD127" s="159"/>
      <c r="DE127" s="159"/>
      <c r="DF127" s="159"/>
      <c r="DG127" s="159"/>
      <c r="DH127" s="159"/>
      <c r="DI127" s="159"/>
      <c r="DJ127" s="159"/>
      <c r="DK127" s="159"/>
      <c r="DL127" s="159"/>
      <c r="DM127" s="159"/>
      <c r="DN127" s="159"/>
      <c r="DO127" s="159"/>
      <c r="DP127" s="159"/>
      <c r="DQ127" s="159"/>
    </row>
    <row r="128" spans="1:121" s="139" customFormat="1" ht="13.15" customHeight="1" x14ac:dyDescent="0.2">
      <c r="A128" s="109"/>
      <c r="B128" s="109"/>
      <c r="C128" s="109"/>
      <c r="D128" s="109">
        <v>3831</v>
      </c>
      <c r="E128" s="145"/>
      <c r="F128" s="110"/>
      <c r="G128" s="136" t="s">
        <v>125</v>
      </c>
      <c r="H128" s="137">
        <v>0</v>
      </c>
      <c r="I128" s="137">
        <v>0</v>
      </c>
      <c r="J128" s="138" t="e">
        <f t="shared" si="6"/>
        <v>#DIV/0!</v>
      </c>
      <c r="K128" s="137">
        <f>H128-I128</f>
        <v>0</v>
      </c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163"/>
      <c r="AG128" s="163"/>
      <c r="AH128" s="163"/>
      <c r="AI128" s="163"/>
      <c r="AJ128" s="163"/>
      <c r="AK128" s="163"/>
      <c r="AL128" s="163"/>
      <c r="AM128" s="163"/>
      <c r="AN128" s="163"/>
      <c r="AO128" s="163"/>
      <c r="AP128" s="163"/>
      <c r="AQ128" s="163"/>
      <c r="AR128" s="163"/>
      <c r="AS128" s="163"/>
      <c r="AT128" s="163"/>
      <c r="AU128" s="163"/>
      <c r="AV128" s="163"/>
      <c r="AW128" s="163"/>
      <c r="AX128" s="163"/>
      <c r="AY128" s="163"/>
      <c r="AZ128" s="163"/>
      <c r="BA128" s="163"/>
      <c r="BB128" s="163"/>
      <c r="BC128" s="163"/>
      <c r="BD128" s="163"/>
      <c r="BE128" s="163"/>
      <c r="BF128" s="163"/>
      <c r="BG128" s="163"/>
      <c r="BH128" s="163"/>
      <c r="BI128" s="163"/>
      <c r="BJ128" s="163"/>
      <c r="BK128" s="163"/>
      <c r="BL128" s="163"/>
      <c r="BM128" s="163"/>
      <c r="BN128" s="163"/>
      <c r="BO128" s="163"/>
      <c r="BP128" s="163"/>
      <c r="BQ128" s="163"/>
      <c r="BR128" s="163"/>
      <c r="BS128" s="163"/>
      <c r="BT128" s="163"/>
      <c r="BU128" s="163"/>
      <c r="BV128" s="163"/>
      <c r="BW128" s="163"/>
      <c r="BX128" s="163"/>
      <c r="BY128" s="163"/>
      <c r="BZ128" s="163"/>
      <c r="CA128" s="163"/>
      <c r="CB128" s="163"/>
      <c r="CC128" s="163"/>
      <c r="CD128" s="163"/>
      <c r="CE128" s="163"/>
      <c r="CF128" s="163"/>
      <c r="CG128" s="163"/>
      <c r="CH128" s="163"/>
      <c r="CI128" s="163"/>
      <c r="CJ128" s="163"/>
      <c r="CK128" s="163"/>
      <c r="CL128" s="163"/>
      <c r="CM128" s="163"/>
      <c r="CN128" s="163"/>
      <c r="CO128" s="163"/>
      <c r="CP128" s="163"/>
      <c r="CQ128" s="163"/>
      <c r="CR128" s="163"/>
      <c r="CS128" s="163"/>
      <c r="CT128" s="163"/>
      <c r="CU128" s="163"/>
      <c r="CV128" s="163"/>
      <c r="CW128" s="163"/>
      <c r="CX128" s="163"/>
      <c r="CY128" s="163"/>
      <c r="CZ128" s="163"/>
      <c r="DA128" s="163"/>
      <c r="DB128" s="163"/>
      <c r="DC128" s="163"/>
      <c r="DD128" s="163"/>
      <c r="DE128" s="163"/>
      <c r="DF128" s="163"/>
      <c r="DG128" s="163"/>
      <c r="DH128" s="163"/>
      <c r="DI128" s="163"/>
      <c r="DJ128" s="163"/>
      <c r="DK128" s="163"/>
      <c r="DL128" s="163"/>
      <c r="DM128" s="163"/>
      <c r="DN128" s="163"/>
      <c r="DO128" s="163"/>
      <c r="DP128" s="163"/>
      <c r="DQ128" s="163"/>
    </row>
    <row r="129" spans="1:121" ht="13.15" customHeight="1" x14ac:dyDescent="0.2">
      <c r="A129" s="104"/>
      <c r="B129" s="104"/>
      <c r="C129" s="104">
        <v>386</v>
      </c>
      <c r="D129" s="104"/>
      <c r="E129" s="144">
        <v>11</v>
      </c>
      <c r="F129" s="105"/>
      <c r="G129" s="104" t="s">
        <v>126</v>
      </c>
      <c r="H129" s="106">
        <f>H130</f>
        <v>153000</v>
      </c>
      <c r="I129" s="106">
        <f>I130</f>
        <v>152509.82</v>
      </c>
      <c r="J129" s="107">
        <f t="shared" si="6"/>
        <v>0.99679620915032685</v>
      </c>
      <c r="K129" s="106">
        <f>K130</f>
        <v>490.17999999999302</v>
      </c>
    </row>
    <row r="130" spans="1:121" s="139" customFormat="1" ht="13.15" customHeight="1" x14ac:dyDescent="0.2">
      <c r="A130" s="109"/>
      <c r="B130" s="109"/>
      <c r="C130" s="109"/>
      <c r="D130" s="109">
        <v>3861</v>
      </c>
      <c r="E130" s="145"/>
      <c r="F130" s="110"/>
      <c r="G130" s="136" t="s">
        <v>127</v>
      </c>
      <c r="H130" s="137">
        <v>153000</v>
      </c>
      <c r="I130" s="137">
        <v>152509.82</v>
      </c>
      <c r="J130" s="138">
        <f t="shared" si="6"/>
        <v>0.99679620915032685</v>
      </c>
      <c r="K130" s="137">
        <f>H130-I130</f>
        <v>490.17999999999302</v>
      </c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163"/>
      <c r="AG130" s="163"/>
      <c r="AH130" s="163"/>
      <c r="AI130" s="163"/>
      <c r="AJ130" s="163"/>
      <c r="AK130" s="163"/>
      <c r="AL130" s="163"/>
      <c r="AM130" s="163"/>
      <c r="AN130" s="163"/>
      <c r="AO130" s="163"/>
      <c r="AP130" s="163"/>
      <c r="AQ130" s="163"/>
      <c r="AR130" s="163"/>
      <c r="AS130" s="163"/>
      <c r="AT130" s="163"/>
      <c r="AU130" s="163"/>
      <c r="AV130" s="163"/>
      <c r="AW130" s="163"/>
      <c r="AX130" s="163"/>
      <c r="AY130" s="163"/>
      <c r="AZ130" s="163"/>
      <c r="BA130" s="163"/>
      <c r="BB130" s="163"/>
      <c r="BC130" s="163"/>
      <c r="BD130" s="163"/>
      <c r="BE130" s="163"/>
      <c r="BF130" s="163"/>
      <c r="BG130" s="163"/>
      <c r="BH130" s="163"/>
      <c r="BI130" s="163"/>
      <c r="BJ130" s="163"/>
      <c r="BK130" s="163"/>
      <c r="BL130" s="163"/>
      <c r="BM130" s="163"/>
      <c r="BN130" s="163"/>
      <c r="BO130" s="163"/>
      <c r="BP130" s="163"/>
      <c r="BQ130" s="163"/>
      <c r="BR130" s="163"/>
      <c r="BS130" s="163"/>
      <c r="BT130" s="163"/>
      <c r="BU130" s="163"/>
      <c r="BV130" s="163"/>
      <c r="BW130" s="163"/>
      <c r="BX130" s="163"/>
      <c r="BY130" s="163"/>
      <c r="BZ130" s="163"/>
      <c r="CA130" s="163"/>
      <c r="CB130" s="163"/>
      <c r="CC130" s="163"/>
      <c r="CD130" s="163"/>
      <c r="CE130" s="163"/>
      <c r="CF130" s="163"/>
      <c r="CG130" s="163"/>
      <c r="CH130" s="163"/>
      <c r="CI130" s="163"/>
      <c r="CJ130" s="163"/>
      <c r="CK130" s="163"/>
      <c r="CL130" s="163"/>
      <c r="CM130" s="163"/>
      <c r="CN130" s="163"/>
      <c r="CO130" s="163"/>
      <c r="CP130" s="163"/>
      <c r="CQ130" s="163"/>
      <c r="CR130" s="163"/>
      <c r="CS130" s="163"/>
      <c r="CT130" s="163"/>
      <c r="CU130" s="163"/>
      <c r="CV130" s="163"/>
      <c r="CW130" s="163"/>
      <c r="CX130" s="163"/>
      <c r="CY130" s="163"/>
      <c r="CZ130" s="163"/>
      <c r="DA130" s="163"/>
      <c r="DB130" s="163"/>
      <c r="DC130" s="163"/>
      <c r="DD130" s="163"/>
      <c r="DE130" s="163"/>
      <c r="DF130" s="163"/>
      <c r="DG130" s="163"/>
      <c r="DH130" s="163"/>
      <c r="DI130" s="163"/>
      <c r="DJ130" s="163"/>
      <c r="DK130" s="163"/>
      <c r="DL130" s="163"/>
      <c r="DM130" s="163"/>
      <c r="DN130" s="163"/>
      <c r="DO130" s="163"/>
      <c r="DP130" s="163"/>
      <c r="DQ130" s="163"/>
    </row>
    <row r="131" spans="1:121" ht="13.15" customHeight="1" x14ac:dyDescent="0.2">
      <c r="A131" s="98">
        <v>4</v>
      </c>
      <c r="B131" s="98"/>
      <c r="C131" s="98"/>
      <c r="D131" s="98"/>
      <c r="E131" s="142"/>
      <c r="F131" s="99"/>
      <c r="G131" s="98" t="s">
        <v>128</v>
      </c>
      <c r="H131" s="100">
        <f>H132+H138</f>
        <v>1152500</v>
      </c>
      <c r="I131" s="100">
        <f>I132+I138</f>
        <v>1144539.4099999999</v>
      </c>
      <c r="J131" s="101">
        <f t="shared" si="6"/>
        <v>0.99309276355748366</v>
      </c>
      <c r="K131" s="100">
        <f>K132+K138</f>
        <v>7960.5900000000256</v>
      </c>
    </row>
    <row r="132" spans="1:121" ht="13.15" customHeight="1" x14ac:dyDescent="0.2">
      <c r="A132" s="102"/>
      <c r="B132" s="102">
        <v>41</v>
      </c>
      <c r="C132" s="102"/>
      <c r="D132" s="102"/>
      <c r="E132" s="143"/>
      <c r="F132" s="103"/>
      <c r="G132" s="102" t="s">
        <v>129</v>
      </c>
      <c r="H132" s="29">
        <f>H133+H135</f>
        <v>12000</v>
      </c>
      <c r="I132" s="29">
        <f>I133+I135</f>
        <v>0</v>
      </c>
      <c r="J132" s="30">
        <f t="shared" si="6"/>
        <v>0</v>
      </c>
      <c r="K132" s="29">
        <f>K133+K135</f>
        <v>12000</v>
      </c>
    </row>
    <row r="133" spans="1:121" ht="13.15" customHeight="1" x14ac:dyDescent="0.2">
      <c r="A133" s="104"/>
      <c r="B133" s="104"/>
      <c r="C133" s="104">
        <v>411</v>
      </c>
      <c r="D133" s="104"/>
      <c r="E133" s="144">
        <v>11</v>
      </c>
      <c r="F133" s="105"/>
      <c r="G133" s="104" t="s">
        <v>130</v>
      </c>
      <c r="H133" s="106">
        <f>H134</f>
        <v>0</v>
      </c>
      <c r="I133" s="106">
        <f>I134</f>
        <v>0</v>
      </c>
      <c r="J133" s="107" t="e">
        <f t="shared" si="6"/>
        <v>#DIV/0!</v>
      </c>
      <c r="K133" s="106">
        <f>K134</f>
        <v>0</v>
      </c>
    </row>
    <row r="134" spans="1:121" s="139" customFormat="1" ht="13.15" customHeight="1" x14ac:dyDescent="0.2">
      <c r="A134" s="109"/>
      <c r="B134" s="109"/>
      <c r="C134" s="109"/>
      <c r="D134" s="109">
        <v>4111</v>
      </c>
      <c r="E134" s="145"/>
      <c r="F134" s="110"/>
      <c r="G134" s="136" t="s">
        <v>66</v>
      </c>
      <c r="H134" s="137">
        <v>0</v>
      </c>
      <c r="I134" s="137">
        <v>0</v>
      </c>
      <c r="J134" s="138" t="e">
        <f t="shared" si="6"/>
        <v>#DIV/0!</v>
      </c>
      <c r="K134" s="137">
        <f>H134-I134</f>
        <v>0</v>
      </c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  <c r="AO134" s="163"/>
      <c r="AP134" s="163"/>
      <c r="AQ134" s="163"/>
      <c r="AR134" s="163"/>
      <c r="AS134" s="163"/>
      <c r="AT134" s="163"/>
      <c r="AU134" s="163"/>
      <c r="AV134" s="163"/>
      <c r="AW134" s="163"/>
      <c r="AX134" s="163"/>
      <c r="AY134" s="163"/>
      <c r="AZ134" s="163"/>
      <c r="BA134" s="163"/>
      <c r="BB134" s="163"/>
      <c r="BC134" s="163"/>
      <c r="BD134" s="163"/>
      <c r="BE134" s="163"/>
      <c r="BF134" s="163"/>
      <c r="BG134" s="163"/>
      <c r="BH134" s="163"/>
      <c r="BI134" s="163"/>
      <c r="BJ134" s="163"/>
      <c r="BK134" s="163"/>
      <c r="BL134" s="163"/>
      <c r="BM134" s="163"/>
      <c r="BN134" s="163"/>
      <c r="BO134" s="163"/>
      <c r="BP134" s="163"/>
      <c r="BQ134" s="163"/>
      <c r="BR134" s="163"/>
      <c r="BS134" s="163"/>
      <c r="BT134" s="163"/>
      <c r="BU134" s="163"/>
      <c r="BV134" s="163"/>
      <c r="BW134" s="163"/>
      <c r="BX134" s="163"/>
      <c r="BY134" s="163"/>
      <c r="BZ134" s="163"/>
      <c r="CA134" s="163"/>
      <c r="CB134" s="163"/>
      <c r="CC134" s="163"/>
      <c r="CD134" s="163"/>
      <c r="CE134" s="163"/>
      <c r="CF134" s="163"/>
      <c r="CG134" s="163"/>
      <c r="CH134" s="163"/>
      <c r="CI134" s="163"/>
      <c r="CJ134" s="163"/>
      <c r="CK134" s="163"/>
      <c r="CL134" s="163"/>
      <c r="CM134" s="163"/>
      <c r="CN134" s="163"/>
      <c r="CO134" s="163"/>
      <c r="CP134" s="163"/>
      <c r="CQ134" s="163"/>
      <c r="CR134" s="163"/>
      <c r="CS134" s="163"/>
      <c r="CT134" s="163"/>
      <c r="CU134" s="163"/>
      <c r="CV134" s="163"/>
      <c r="CW134" s="163"/>
      <c r="CX134" s="163"/>
      <c r="CY134" s="163"/>
      <c r="CZ134" s="163"/>
      <c r="DA134" s="163"/>
      <c r="DB134" s="163"/>
      <c r="DC134" s="163"/>
      <c r="DD134" s="163"/>
      <c r="DE134" s="163"/>
      <c r="DF134" s="163"/>
      <c r="DG134" s="163"/>
      <c r="DH134" s="163"/>
      <c r="DI134" s="163"/>
      <c r="DJ134" s="163"/>
      <c r="DK134" s="163"/>
      <c r="DL134" s="163"/>
      <c r="DM134" s="163"/>
      <c r="DN134" s="163"/>
      <c r="DO134" s="163"/>
      <c r="DP134" s="163"/>
      <c r="DQ134" s="163"/>
    </row>
    <row r="135" spans="1:121" ht="13.15" customHeight="1" x14ac:dyDescent="0.2">
      <c r="A135" s="104"/>
      <c r="B135" s="104"/>
      <c r="C135" s="104">
        <v>412</v>
      </c>
      <c r="D135" s="104"/>
      <c r="E135" s="144">
        <v>11</v>
      </c>
      <c r="F135" s="105"/>
      <c r="G135" s="104" t="s">
        <v>132</v>
      </c>
      <c r="H135" s="106">
        <f>SUM(H136:H137)</f>
        <v>12000</v>
      </c>
      <c r="I135" s="106">
        <f>SUM(I136:I137)</f>
        <v>0</v>
      </c>
      <c r="J135" s="107">
        <f t="shared" si="6"/>
        <v>0</v>
      </c>
      <c r="K135" s="106">
        <f>SUM(K136:K137)</f>
        <v>12000</v>
      </c>
    </row>
    <row r="136" spans="1:121" s="139" customFormat="1" ht="13.15" customHeight="1" x14ac:dyDescent="0.2">
      <c r="A136" s="109"/>
      <c r="B136" s="109"/>
      <c r="C136" s="109"/>
      <c r="D136" s="109">
        <v>4124</v>
      </c>
      <c r="E136" s="145"/>
      <c r="F136" s="110"/>
      <c r="G136" s="136" t="s">
        <v>133</v>
      </c>
      <c r="H136" s="137">
        <v>0</v>
      </c>
      <c r="I136" s="137">
        <v>0</v>
      </c>
      <c r="J136" s="138" t="e">
        <f t="shared" si="6"/>
        <v>#DIV/0!</v>
      </c>
      <c r="K136" s="137">
        <f>H136-I136</f>
        <v>0</v>
      </c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  <c r="AG136" s="163"/>
      <c r="AH136" s="163"/>
      <c r="AI136" s="163"/>
      <c r="AJ136" s="163"/>
      <c r="AK136" s="163"/>
      <c r="AL136" s="163"/>
      <c r="AM136" s="163"/>
      <c r="AN136" s="163"/>
      <c r="AO136" s="163"/>
      <c r="AP136" s="163"/>
      <c r="AQ136" s="163"/>
      <c r="AR136" s="163"/>
      <c r="AS136" s="163"/>
      <c r="AT136" s="163"/>
      <c r="AU136" s="163"/>
      <c r="AV136" s="163"/>
      <c r="AW136" s="163"/>
      <c r="AX136" s="163"/>
      <c r="AY136" s="163"/>
      <c r="AZ136" s="163"/>
      <c r="BA136" s="163"/>
      <c r="BB136" s="163"/>
      <c r="BC136" s="163"/>
      <c r="BD136" s="163"/>
      <c r="BE136" s="163"/>
      <c r="BF136" s="163"/>
      <c r="BG136" s="163"/>
      <c r="BH136" s="163"/>
      <c r="BI136" s="163"/>
      <c r="BJ136" s="163"/>
      <c r="BK136" s="163"/>
      <c r="BL136" s="163"/>
      <c r="BM136" s="163"/>
      <c r="BN136" s="163"/>
      <c r="BO136" s="163"/>
      <c r="BP136" s="163"/>
      <c r="BQ136" s="163"/>
      <c r="BR136" s="163"/>
      <c r="BS136" s="163"/>
      <c r="BT136" s="163"/>
      <c r="BU136" s="163"/>
      <c r="BV136" s="163"/>
      <c r="BW136" s="163"/>
      <c r="BX136" s="163"/>
      <c r="BY136" s="163"/>
      <c r="BZ136" s="163"/>
      <c r="CA136" s="163"/>
      <c r="CB136" s="163"/>
      <c r="CC136" s="163"/>
      <c r="CD136" s="163"/>
      <c r="CE136" s="163"/>
      <c r="CF136" s="163"/>
      <c r="CG136" s="163"/>
      <c r="CH136" s="163"/>
      <c r="CI136" s="163"/>
      <c r="CJ136" s="163"/>
      <c r="CK136" s="163"/>
      <c r="CL136" s="163"/>
      <c r="CM136" s="163"/>
      <c r="CN136" s="163"/>
      <c r="CO136" s="163"/>
      <c r="CP136" s="163"/>
      <c r="CQ136" s="163"/>
      <c r="CR136" s="163"/>
      <c r="CS136" s="163"/>
      <c r="CT136" s="163"/>
      <c r="CU136" s="163"/>
      <c r="CV136" s="163"/>
      <c r="CW136" s="163"/>
      <c r="CX136" s="163"/>
      <c r="CY136" s="163"/>
      <c r="CZ136" s="163"/>
      <c r="DA136" s="163"/>
      <c r="DB136" s="163"/>
      <c r="DC136" s="163"/>
      <c r="DD136" s="163"/>
      <c r="DE136" s="163"/>
      <c r="DF136" s="163"/>
      <c r="DG136" s="163"/>
      <c r="DH136" s="163"/>
      <c r="DI136" s="163"/>
      <c r="DJ136" s="163"/>
      <c r="DK136" s="163"/>
      <c r="DL136" s="163"/>
      <c r="DM136" s="163"/>
      <c r="DN136" s="163"/>
      <c r="DO136" s="163"/>
      <c r="DP136" s="163"/>
      <c r="DQ136" s="163"/>
    </row>
    <row r="137" spans="1:121" s="139" customFormat="1" ht="13.15" customHeight="1" x14ac:dyDescent="0.2">
      <c r="A137" s="109"/>
      <c r="B137" s="109"/>
      <c r="C137" s="109"/>
      <c r="D137" s="109">
        <v>4126</v>
      </c>
      <c r="E137" s="145"/>
      <c r="F137" s="110"/>
      <c r="G137" s="136" t="s">
        <v>136</v>
      </c>
      <c r="H137" s="137">
        <v>12000</v>
      </c>
      <c r="I137" s="137">
        <v>0</v>
      </c>
      <c r="J137" s="138">
        <f t="shared" si="6"/>
        <v>0</v>
      </c>
      <c r="K137" s="137">
        <f>H137-I137</f>
        <v>12000</v>
      </c>
      <c r="L137" s="139" t="s">
        <v>308</v>
      </c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163"/>
      <c r="AG137" s="163"/>
      <c r="AH137" s="163"/>
      <c r="AI137" s="163"/>
      <c r="AJ137" s="163"/>
      <c r="AK137" s="163"/>
      <c r="AL137" s="163"/>
      <c r="AM137" s="163"/>
      <c r="AN137" s="163"/>
      <c r="AO137" s="163"/>
      <c r="AP137" s="163"/>
      <c r="AQ137" s="163"/>
      <c r="AR137" s="163"/>
      <c r="AS137" s="163"/>
      <c r="AT137" s="163"/>
      <c r="AU137" s="163"/>
      <c r="AV137" s="163"/>
      <c r="AW137" s="163"/>
      <c r="AX137" s="163"/>
      <c r="AY137" s="163"/>
      <c r="AZ137" s="163"/>
      <c r="BA137" s="163"/>
      <c r="BB137" s="163"/>
      <c r="BC137" s="163"/>
      <c r="BD137" s="163"/>
      <c r="BE137" s="163"/>
      <c r="BF137" s="163"/>
      <c r="BG137" s="163"/>
      <c r="BH137" s="163"/>
      <c r="BI137" s="163"/>
      <c r="BJ137" s="163"/>
      <c r="BK137" s="163"/>
      <c r="BL137" s="163"/>
      <c r="BM137" s="163"/>
      <c r="BN137" s="163"/>
      <c r="BO137" s="163"/>
      <c r="BP137" s="163"/>
      <c r="BQ137" s="163"/>
      <c r="BR137" s="163"/>
      <c r="BS137" s="163"/>
      <c r="BT137" s="163"/>
      <c r="BU137" s="163"/>
      <c r="BV137" s="163"/>
      <c r="BW137" s="163"/>
      <c r="BX137" s="163"/>
      <c r="BY137" s="163"/>
      <c r="BZ137" s="163"/>
      <c r="CA137" s="163"/>
      <c r="CB137" s="163"/>
      <c r="CC137" s="163"/>
      <c r="CD137" s="163"/>
      <c r="CE137" s="163"/>
      <c r="CF137" s="163"/>
      <c r="CG137" s="163"/>
      <c r="CH137" s="163"/>
      <c r="CI137" s="163"/>
      <c r="CJ137" s="163"/>
      <c r="CK137" s="163"/>
      <c r="CL137" s="163"/>
      <c r="CM137" s="163"/>
      <c r="CN137" s="163"/>
      <c r="CO137" s="163"/>
      <c r="CP137" s="163"/>
      <c r="CQ137" s="163"/>
      <c r="CR137" s="163"/>
      <c r="CS137" s="163"/>
      <c r="CT137" s="163"/>
      <c r="CU137" s="163"/>
      <c r="CV137" s="163"/>
      <c r="CW137" s="163"/>
      <c r="CX137" s="163"/>
      <c r="CY137" s="163"/>
      <c r="CZ137" s="163"/>
      <c r="DA137" s="163"/>
      <c r="DB137" s="163"/>
      <c r="DC137" s="163"/>
      <c r="DD137" s="163"/>
      <c r="DE137" s="163"/>
      <c r="DF137" s="163"/>
      <c r="DG137" s="163"/>
      <c r="DH137" s="163"/>
      <c r="DI137" s="163"/>
      <c r="DJ137" s="163"/>
      <c r="DK137" s="163"/>
      <c r="DL137" s="163"/>
      <c r="DM137" s="163"/>
      <c r="DN137" s="163"/>
      <c r="DO137" s="163"/>
      <c r="DP137" s="163"/>
      <c r="DQ137" s="163"/>
    </row>
    <row r="138" spans="1:121" ht="13.15" customHeight="1" x14ac:dyDescent="0.2">
      <c r="A138" s="102"/>
      <c r="B138" s="102">
        <v>42</v>
      </c>
      <c r="C138" s="102"/>
      <c r="D138" s="102"/>
      <c r="E138" s="143"/>
      <c r="F138" s="103"/>
      <c r="G138" s="102" t="s">
        <v>138</v>
      </c>
      <c r="H138" s="29">
        <f>H139+H143+H146</f>
        <v>1140500</v>
      </c>
      <c r="I138" s="29">
        <f>I139+I143+I146</f>
        <v>1144539.4099999999</v>
      </c>
      <c r="J138" s="30">
        <f t="shared" si="6"/>
        <v>1.0035417886891713</v>
      </c>
      <c r="K138" s="29">
        <f>K139+K143+K146</f>
        <v>-4039.4099999999744</v>
      </c>
    </row>
    <row r="139" spans="1:121" ht="13.15" customHeight="1" x14ac:dyDescent="0.2">
      <c r="A139" s="104"/>
      <c r="B139" s="104"/>
      <c r="C139" s="104">
        <v>421</v>
      </c>
      <c r="D139" s="104"/>
      <c r="E139" s="144">
        <v>11</v>
      </c>
      <c r="F139" s="105"/>
      <c r="G139" s="104" t="s">
        <v>139</v>
      </c>
      <c r="H139" s="106">
        <f>SUM(H140:H142)</f>
        <v>1131000</v>
      </c>
      <c r="I139" s="106">
        <f>SUM(I140:I142)</f>
        <v>1135431.1599999999</v>
      </c>
      <c r="J139" s="107">
        <f t="shared" si="6"/>
        <v>1.0039179133510168</v>
      </c>
      <c r="K139" s="106">
        <f>SUM(K140:K142)</f>
        <v>-4431.1599999999744</v>
      </c>
    </row>
    <row r="140" spans="1:121" s="139" customFormat="1" ht="13.15" customHeight="1" x14ac:dyDescent="0.2">
      <c r="A140" s="109"/>
      <c r="B140" s="109"/>
      <c r="C140" s="109"/>
      <c r="D140" s="109">
        <v>4212</v>
      </c>
      <c r="E140" s="145"/>
      <c r="F140" s="110"/>
      <c r="G140" s="136" t="s">
        <v>140</v>
      </c>
      <c r="H140" s="137">
        <v>0</v>
      </c>
      <c r="I140" s="137">
        <v>0</v>
      </c>
      <c r="J140" s="138"/>
      <c r="K140" s="137">
        <f>H140-I140</f>
        <v>0</v>
      </c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163"/>
      <c r="AG140" s="163"/>
      <c r="AH140" s="163"/>
      <c r="AI140" s="163"/>
      <c r="AJ140" s="163"/>
      <c r="AK140" s="163"/>
      <c r="AL140" s="163"/>
      <c r="AM140" s="163"/>
      <c r="AN140" s="163"/>
      <c r="AO140" s="163"/>
      <c r="AP140" s="163"/>
      <c r="AQ140" s="163"/>
      <c r="AR140" s="163"/>
      <c r="AS140" s="163"/>
      <c r="AT140" s="163"/>
      <c r="AU140" s="163"/>
      <c r="AV140" s="163"/>
      <c r="AW140" s="163"/>
      <c r="AX140" s="163"/>
      <c r="AY140" s="163"/>
      <c r="AZ140" s="163"/>
      <c r="BA140" s="163"/>
      <c r="BB140" s="163"/>
      <c r="BC140" s="163"/>
      <c r="BD140" s="163"/>
      <c r="BE140" s="163"/>
      <c r="BF140" s="163"/>
      <c r="BG140" s="163"/>
      <c r="BH140" s="163"/>
      <c r="BI140" s="163"/>
      <c r="BJ140" s="163"/>
      <c r="BK140" s="163"/>
      <c r="BL140" s="163"/>
      <c r="BM140" s="163"/>
      <c r="BN140" s="163"/>
      <c r="BO140" s="163"/>
      <c r="BP140" s="163"/>
      <c r="BQ140" s="163"/>
      <c r="BR140" s="163"/>
      <c r="BS140" s="163"/>
      <c r="BT140" s="163"/>
      <c r="BU140" s="163"/>
      <c r="BV140" s="163"/>
      <c r="BW140" s="163"/>
      <c r="BX140" s="163"/>
      <c r="BY140" s="163"/>
      <c r="BZ140" s="163"/>
      <c r="CA140" s="163"/>
      <c r="CB140" s="163"/>
      <c r="CC140" s="163"/>
      <c r="CD140" s="163"/>
      <c r="CE140" s="163"/>
      <c r="CF140" s="163"/>
      <c r="CG140" s="163"/>
      <c r="CH140" s="163"/>
      <c r="CI140" s="163"/>
      <c r="CJ140" s="163"/>
      <c r="CK140" s="163"/>
      <c r="CL140" s="163"/>
      <c r="CM140" s="163"/>
      <c r="CN140" s="163"/>
      <c r="CO140" s="163"/>
      <c r="CP140" s="163"/>
      <c r="CQ140" s="163"/>
      <c r="CR140" s="163"/>
      <c r="CS140" s="163"/>
      <c r="CT140" s="163"/>
      <c r="CU140" s="163"/>
      <c r="CV140" s="163"/>
      <c r="CW140" s="163"/>
      <c r="CX140" s="163"/>
      <c r="CY140" s="163"/>
      <c r="CZ140" s="163"/>
      <c r="DA140" s="163"/>
      <c r="DB140" s="163"/>
      <c r="DC140" s="163"/>
      <c r="DD140" s="163"/>
      <c r="DE140" s="163"/>
      <c r="DF140" s="163"/>
      <c r="DG140" s="163"/>
      <c r="DH140" s="163"/>
      <c r="DI140" s="163"/>
      <c r="DJ140" s="163"/>
      <c r="DK140" s="163"/>
      <c r="DL140" s="163"/>
      <c r="DM140" s="163"/>
      <c r="DN140" s="163"/>
      <c r="DO140" s="163"/>
      <c r="DP140" s="163"/>
      <c r="DQ140" s="163"/>
    </row>
    <row r="141" spans="1:121" s="139" customFormat="1" ht="13.15" customHeight="1" x14ac:dyDescent="0.2">
      <c r="A141" s="109"/>
      <c r="B141" s="109"/>
      <c r="C141" s="109"/>
      <c r="D141" s="109">
        <v>4213</v>
      </c>
      <c r="E141" s="145"/>
      <c r="F141" s="110"/>
      <c r="G141" s="136" t="s">
        <v>141</v>
      </c>
      <c r="H141" s="137">
        <v>618000</v>
      </c>
      <c r="I141" s="137">
        <v>617934.36</v>
      </c>
      <c r="J141" s="138">
        <f t="shared" ref="J141:J152" si="9">I141/H141</f>
        <v>0.99989378640776694</v>
      </c>
      <c r="K141" s="137">
        <f>H141-I141</f>
        <v>65.64000000001397</v>
      </c>
      <c r="L141" s="139" t="s">
        <v>308</v>
      </c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163"/>
      <c r="AG141" s="163"/>
      <c r="AH141" s="163"/>
      <c r="AI141" s="163"/>
      <c r="AJ141" s="163"/>
      <c r="AK141" s="163"/>
      <c r="AL141" s="163"/>
      <c r="AM141" s="163"/>
      <c r="AN141" s="163"/>
      <c r="AO141" s="163"/>
      <c r="AP141" s="163"/>
      <c r="AQ141" s="163"/>
      <c r="AR141" s="163"/>
      <c r="AS141" s="163"/>
      <c r="AT141" s="163"/>
      <c r="AU141" s="163"/>
      <c r="AV141" s="163"/>
      <c r="AW141" s="163"/>
      <c r="AX141" s="163"/>
      <c r="AY141" s="163"/>
      <c r="AZ141" s="163"/>
      <c r="BA141" s="163"/>
      <c r="BB141" s="163"/>
      <c r="BC141" s="163"/>
      <c r="BD141" s="163"/>
      <c r="BE141" s="163"/>
      <c r="BF141" s="163"/>
      <c r="BG141" s="163"/>
      <c r="BH141" s="163"/>
      <c r="BI141" s="163"/>
      <c r="BJ141" s="163"/>
      <c r="BK141" s="163"/>
      <c r="BL141" s="163"/>
      <c r="BM141" s="163"/>
      <c r="BN141" s="163"/>
      <c r="BO141" s="163"/>
      <c r="BP141" s="163"/>
      <c r="BQ141" s="163"/>
      <c r="BR141" s="163"/>
      <c r="BS141" s="163"/>
      <c r="BT141" s="163"/>
      <c r="BU141" s="163"/>
      <c r="BV141" s="163"/>
      <c r="BW141" s="163"/>
      <c r="BX141" s="163"/>
      <c r="BY141" s="163"/>
      <c r="BZ141" s="163"/>
      <c r="CA141" s="163"/>
      <c r="CB141" s="163"/>
      <c r="CC141" s="163"/>
      <c r="CD141" s="163"/>
      <c r="CE141" s="163"/>
      <c r="CF141" s="163"/>
      <c r="CG141" s="163"/>
      <c r="CH141" s="163"/>
      <c r="CI141" s="163"/>
      <c r="CJ141" s="163"/>
      <c r="CK141" s="163"/>
      <c r="CL141" s="163"/>
      <c r="CM141" s="163"/>
      <c r="CN141" s="163"/>
      <c r="CO141" s="163"/>
      <c r="CP141" s="163"/>
      <c r="CQ141" s="163"/>
      <c r="CR141" s="163"/>
      <c r="CS141" s="163"/>
      <c r="CT141" s="163"/>
      <c r="CU141" s="163"/>
      <c r="CV141" s="163"/>
      <c r="CW141" s="163"/>
      <c r="CX141" s="163"/>
      <c r="CY141" s="163"/>
      <c r="CZ141" s="163"/>
      <c r="DA141" s="163"/>
      <c r="DB141" s="163"/>
      <c r="DC141" s="163"/>
      <c r="DD141" s="163"/>
      <c r="DE141" s="163"/>
      <c r="DF141" s="163"/>
      <c r="DG141" s="163"/>
      <c r="DH141" s="163"/>
      <c r="DI141" s="163"/>
      <c r="DJ141" s="163"/>
      <c r="DK141" s="163"/>
      <c r="DL141" s="163"/>
      <c r="DM141" s="163"/>
      <c r="DN141" s="163"/>
      <c r="DO141" s="163"/>
      <c r="DP141" s="163"/>
      <c r="DQ141" s="163"/>
    </row>
    <row r="142" spans="1:121" s="139" customFormat="1" ht="13.15" customHeight="1" x14ac:dyDescent="0.2">
      <c r="A142" s="109"/>
      <c r="B142" s="109"/>
      <c r="C142" s="109"/>
      <c r="D142" s="109">
        <v>4214</v>
      </c>
      <c r="E142" s="145"/>
      <c r="F142" s="110"/>
      <c r="G142" s="136" t="s">
        <v>143</v>
      </c>
      <c r="H142" s="137">
        <v>513000</v>
      </c>
      <c r="I142" s="137">
        <v>517496.8</v>
      </c>
      <c r="J142" s="138">
        <f t="shared" si="9"/>
        <v>1.0087656920077972</v>
      </c>
      <c r="K142" s="137">
        <f>H142-I142</f>
        <v>-4496.7999999999884</v>
      </c>
      <c r="L142" s="139" t="s">
        <v>308</v>
      </c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163"/>
      <c r="AG142" s="163"/>
      <c r="AH142" s="163"/>
      <c r="AI142" s="163"/>
      <c r="AJ142" s="163"/>
      <c r="AK142" s="163"/>
      <c r="AL142" s="163"/>
      <c r="AM142" s="163"/>
      <c r="AN142" s="163"/>
      <c r="AO142" s="163"/>
      <c r="AP142" s="163"/>
      <c r="AQ142" s="163"/>
      <c r="AR142" s="163"/>
      <c r="AS142" s="163"/>
      <c r="AT142" s="163"/>
      <c r="AU142" s="163"/>
      <c r="AV142" s="163"/>
      <c r="AW142" s="163"/>
      <c r="AX142" s="163"/>
      <c r="AY142" s="163"/>
      <c r="AZ142" s="163"/>
      <c r="BA142" s="163"/>
      <c r="BB142" s="163"/>
      <c r="BC142" s="163"/>
      <c r="BD142" s="163"/>
      <c r="BE142" s="163"/>
      <c r="BF142" s="163"/>
      <c r="BG142" s="163"/>
      <c r="BH142" s="163"/>
      <c r="BI142" s="163"/>
      <c r="BJ142" s="163"/>
      <c r="BK142" s="163"/>
      <c r="BL142" s="163"/>
      <c r="BM142" s="163"/>
      <c r="BN142" s="163"/>
      <c r="BO142" s="163"/>
      <c r="BP142" s="163"/>
      <c r="BQ142" s="163"/>
      <c r="BR142" s="163"/>
      <c r="BS142" s="163"/>
      <c r="BT142" s="163"/>
      <c r="BU142" s="163"/>
      <c r="BV142" s="163"/>
      <c r="BW142" s="163"/>
      <c r="BX142" s="163"/>
      <c r="BY142" s="163"/>
      <c r="BZ142" s="163"/>
      <c r="CA142" s="163"/>
      <c r="CB142" s="163"/>
      <c r="CC142" s="163"/>
      <c r="CD142" s="163"/>
      <c r="CE142" s="163"/>
      <c r="CF142" s="163"/>
      <c r="CG142" s="163"/>
      <c r="CH142" s="163"/>
      <c r="CI142" s="163"/>
      <c r="CJ142" s="163"/>
      <c r="CK142" s="163"/>
      <c r="CL142" s="163"/>
      <c r="CM142" s="163"/>
      <c r="CN142" s="163"/>
      <c r="CO142" s="163"/>
      <c r="CP142" s="163"/>
      <c r="CQ142" s="163"/>
      <c r="CR142" s="163"/>
      <c r="CS142" s="163"/>
      <c r="CT142" s="163"/>
      <c r="CU142" s="163"/>
      <c r="CV142" s="163"/>
      <c r="CW142" s="163"/>
      <c r="CX142" s="163"/>
      <c r="CY142" s="163"/>
      <c r="CZ142" s="163"/>
      <c r="DA142" s="163"/>
      <c r="DB142" s="163"/>
      <c r="DC142" s="163"/>
      <c r="DD142" s="163"/>
      <c r="DE142" s="163"/>
      <c r="DF142" s="163"/>
      <c r="DG142" s="163"/>
      <c r="DH142" s="163"/>
      <c r="DI142" s="163"/>
      <c r="DJ142" s="163"/>
      <c r="DK142" s="163"/>
      <c r="DL142" s="163"/>
      <c r="DM142" s="163"/>
      <c r="DN142" s="163"/>
      <c r="DO142" s="163"/>
      <c r="DP142" s="163"/>
      <c r="DQ142" s="163"/>
    </row>
    <row r="143" spans="1:121" ht="13.15" customHeight="1" x14ac:dyDescent="0.2">
      <c r="A143" s="104"/>
      <c r="B143" s="104"/>
      <c r="C143" s="104">
        <v>422</v>
      </c>
      <c r="D143" s="104"/>
      <c r="E143" s="144">
        <v>11</v>
      </c>
      <c r="F143" s="105"/>
      <c r="G143" s="104" t="s">
        <v>144</v>
      </c>
      <c r="H143" s="106">
        <f>SUM(H144:H145)</f>
        <v>9500</v>
      </c>
      <c r="I143" s="106">
        <f>SUM(I144:I145)</f>
        <v>9108.25</v>
      </c>
      <c r="J143" s="107">
        <f t="shared" si="9"/>
        <v>0.95876315789473687</v>
      </c>
      <c r="K143" s="106">
        <f>SUM(K144:K145)</f>
        <v>391.75</v>
      </c>
    </row>
    <row r="144" spans="1:121" s="139" customFormat="1" ht="13.15" customHeight="1" x14ac:dyDescent="0.2">
      <c r="A144" s="109"/>
      <c r="B144" s="109"/>
      <c r="C144" s="109"/>
      <c r="D144" s="109">
        <v>4221</v>
      </c>
      <c r="E144" s="145"/>
      <c r="F144" s="110"/>
      <c r="G144" s="136" t="s">
        <v>145</v>
      </c>
      <c r="H144" s="137">
        <v>8500</v>
      </c>
      <c r="I144" s="137">
        <v>8410.25</v>
      </c>
      <c r="J144" s="138">
        <f t="shared" si="9"/>
        <v>0.98944117647058827</v>
      </c>
      <c r="K144" s="137">
        <f>H144-I144</f>
        <v>89.75</v>
      </c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163"/>
      <c r="AG144" s="163"/>
      <c r="AH144" s="163"/>
      <c r="AI144" s="163"/>
      <c r="AJ144" s="163"/>
      <c r="AK144" s="163"/>
      <c r="AL144" s="163"/>
      <c r="AM144" s="163"/>
      <c r="AN144" s="163"/>
      <c r="AO144" s="163"/>
      <c r="AP144" s="163"/>
      <c r="AQ144" s="163"/>
      <c r="AR144" s="163"/>
      <c r="AS144" s="163"/>
      <c r="AT144" s="163"/>
      <c r="AU144" s="163"/>
      <c r="AV144" s="163"/>
      <c r="AW144" s="163"/>
      <c r="AX144" s="163"/>
      <c r="AY144" s="163"/>
      <c r="AZ144" s="163"/>
      <c r="BA144" s="163"/>
      <c r="BB144" s="163"/>
      <c r="BC144" s="163"/>
      <c r="BD144" s="163"/>
      <c r="BE144" s="163"/>
      <c r="BF144" s="163"/>
      <c r="BG144" s="163"/>
      <c r="BH144" s="163"/>
      <c r="BI144" s="163"/>
      <c r="BJ144" s="163"/>
      <c r="BK144" s="163"/>
      <c r="BL144" s="163"/>
      <c r="BM144" s="163"/>
      <c r="BN144" s="163"/>
      <c r="BO144" s="163"/>
      <c r="BP144" s="163"/>
      <c r="BQ144" s="163"/>
      <c r="BR144" s="163"/>
      <c r="BS144" s="163"/>
      <c r="BT144" s="163"/>
      <c r="BU144" s="163"/>
      <c r="BV144" s="163"/>
      <c r="BW144" s="163"/>
      <c r="BX144" s="163"/>
      <c r="BY144" s="163"/>
      <c r="BZ144" s="163"/>
      <c r="CA144" s="163"/>
      <c r="CB144" s="163"/>
      <c r="CC144" s="163"/>
      <c r="CD144" s="163"/>
      <c r="CE144" s="163"/>
      <c r="CF144" s="163"/>
      <c r="CG144" s="163"/>
      <c r="CH144" s="163"/>
      <c r="CI144" s="163"/>
      <c r="CJ144" s="163"/>
      <c r="CK144" s="163"/>
      <c r="CL144" s="163"/>
      <c r="CM144" s="163"/>
      <c r="CN144" s="163"/>
      <c r="CO144" s="163"/>
      <c r="CP144" s="163"/>
      <c r="CQ144" s="163"/>
      <c r="CR144" s="163"/>
      <c r="CS144" s="163"/>
      <c r="CT144" s="163"/>
      <c r="CU144" s="163"/>
      <c r="CV144" s="163"/>
      <c r="CW144" s="163"/>
      <c r="CX144" s="163"/>
      <c r="CY144" s="163"/>
      <c r="CZ144" s="163"/>
      <c r="DA144" s="163"/>
      <c r="DB144" s="163"/>
      <c r="DC144" s="163"/>
      <c r="DD144" s="163"/>
      <c r="DE144" s="163"/>
      <c r="DF144" s="163"/>
      <c r="DG144" s="163"/>
      <c r="DH144" s="163"/>
      <c r="DI144" s="163"/>
      <c r="DJ144" s="163"/>
      <c r="DK144" s="163"/>
      <c r="DL144" s="163"/>
      <c r="DM144" s="163"/>
      <c r="DN144" s="163"/>
      <c r="DO144" s="163"/>
      <c r="DP144" s="163"/>
      <c r="DQ144" s="163"/>
    </row>
    <row r="145" spans="1:121" s="139" customFormat="1" ht="13.15" customHeight="1" x14ac:dyDescent="0.2">
      <c r="A145" s="109"/>
      <c r="B145" s="109"/>
      <c r="C145" s="109"/>
      <c r="D145" s="109">
        <v>4227</v>
      </c>
      <c r="E145" s="145"/>
      <c r="F145" s="110"/>
      <c r="G145" s="136" t="s">
        <v>146</v>
      </c>
      <c r="H145" s="137">
        <v>1000</v>
      </c>
      <c r="I145" s="137">
        <v>698</v>
      </c>
      <c r="J145" s="138">
        <f>I145/H145</f>
        <v>0.69799999999999995</v>
      </c>
      <c r="K145" s="137">
        <f>H145-I145</f>
        <v>302</v>
      </c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163"/>
      <c r="AG145" s="163"/>
      <c r="AH145" s="163"/>
      <c r="AI145" s="163"/>
      <c r="AJ145" s="163"/>
      <c r="AK145" s="163"/>
      <c r="AL145" s="163"/>
      <c r="AM145" s="163"/>
      <c r="AN145" s="163"/>
      <c r="AO145" s="163"/>
      <c r="AP145" s="163"/>
      <c r="AQ145" s="163"/>
      <c r="AR145" s="163"/>
      <c r="AS145" s="163"/>
      <c r="AT145" s="163"/>
      <c r="AU145" s="163"/>
      <c r="AV145" s="163"/>
      <c r="AW145" s="163"/>
      <c r="AX145" s="163"/>
      <c r="AY145" s="163"/>
      <c r="AZ145" s="163"/>
      <c r="BA145" s="163"/>
      <c r="BB145" s="163"/>
      <c r="BC145" s="163"/>
      <c r="BD145" s="163"/>
      <c r="BE145" s="163"/>
      <c r="BF145" s="163"/>
      <c r="BG145" s="163"/>
      <c r="BH145" s="163"/>
      <c r="BI145" s="163"/>
      <c r="BJ145" s="163"/>
      <c r="BK145" s="163"/>
      <c r="BL145" s="163"/>
      <c r="BM145" s="163"/>
      <c r="BN145" s="163"/>
      <c r="BO145" s="163"/>
      <c r="BP145" s="163"/>
      <c r="BQ145" s="163"/>
      <c r="BR145" s="163"/>
      <c r="BS145" s="163"/>
      <c r="BT145" s="163"/>
      <c r="BU145" s="163"/>
      <c r="BV145" s="163"/>
      <c r="BW145" s="163"/>
      <c r="BX145" s="163"/>
      <c r="BY145" s="163"/>
      <c r="BZ145" s="163"/>
      <c r="CA145" s="163"/>
      <c r="CB145" s="163"/>
      <c r="CC145" s="163"/>
      <c r="CD145" s="163"/>
      <c r="CE145" s="163"/>
      <c r="CF145" s="163"/>
      <c r="CG145" s="163"/>
      <c r="CH145" s="163"/>
      <c r="CI145" s="163"/>
      <c r="CJ145" s="163"/>
      <c r="CK145" s="163"/>
      <c r="CL145" s="163"/>
      <c r="CM145" s="163"/>
      <c r="CN145" s="163"/>
      <c r="CO145" s="163"/>
      <c r="CP145" s="163"/>
      <c r="CQ145" s="163"/>
      <c r="CR145" s="163"/>
      <c r="CS145" s="163"/>
      <c r="CT145" s="163"/>
      <c r="CU145" s="163"/>
      <c r="CV145" s="163"/>
      <c r="CW145" s="163"/>
      <c r="CX145" s="163"/>
      <c r="CY145" s="163"/>
      <c r="CZ145" s="163"/>
      <c r="DA145" s="163"/>
      <c r="DB145" s="163"/>
      <c r="DC145" s="163"/>
      <c r="DD145" s="163"/>
      <c r="DE145" s="163"/>
      <c r="DF145" s="163"/>
      <c r="DG145" s="163"/>
      <c r="DH145" s="163"/>
      <c r="DI145" s="163"/>
      <c r="DJ145" s="163"/>
      <c r="DK145" s="163"/>
      <c r="DL145" s="163"/>
      <c r="DM145" s="163"/>
      <c r="DN145" s="163"/>
      <c r="DO145" s="163"/>
      <c r="DP145" s="163"/>
      <c r="DQ145" s="163"/>
    </row>
    <row r="146" spans="1:121" ht="13.15" customHeight="1" x14ac:dyDescent="0.2">
      <c r="A146" s="104"/>
      <c r="B146" s="104"/>
      <c r="C146" s="104">
        <v>426</v>
      </c>
      <c r="D146" s="104"/>
      <c r="E146" s="144">
        <v>11</v>
      </c>
      <c r="F146" s="105"/>
      <c r="G146" s="104" t="s">
        <v>147</v>
      </c>
      <c r="H146" s="106">
        <f>H147</f>
        <v>0</v>
      </c>
      <c r="I146" s="106">
        <f>I147</f>
        <v>0</v>
      </c>
      <c r="J146" s="107" t="e">
        <f t="shared" si="9"/>
        <v>#DIV/0!</v>
      </c>
      <c r="K146" s="106">
        <f>K147</f>
        <v>0</v>
      </c>
    </row>
    <row r="147" spans="1:121" s="139" customFormat="1" ht="13.15" customHeight="1" x14ac:dyDescent="0.2">
      <c r="A147" s="109"/>
      <c r="B147" s="109"/>
      <c r="C147" s="109"/>
      <c r="D147" s="109">
        <v>4262</v>
      </c>
      <c r="E147" s="145"/>
      <c r="F147" s="110"/>
      <c r="G147" s="136" t="s">
        <v>148</v>
      </c>
      <c r="H147" s="137">
        <v>0</v>
      </c>
      <c r="I147" s="137">
        <v>0</v>
      </c>
      <c r="J147" s="138" t="e">
        <f t="shared" si="9"/>
        <v>#DIV/0!</v>
      </c>
      <c r="K147" s="137">
        <f>H147-I147</f>
        <v>0</v>
      </c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163"/>
      <c r="AL147" s="163"/>
      <c r="AM147" s="163"/>
      <c r="AN147" s="163"/>
      <c r="AO147" s="163"/>
      <c r="AP147" s="163"/>
      <c r="AQ147" s="163"/>
      <c r="AR147" s="163"/>
      <c r="AS147" s="163"/>
      <c r="AT147" s="163"/>
      <c r="AU147" s="163"/>
      <c r="AV147" s="163"/>
      <c r="AW147" s="163"/>
      <c r="AX147" s="163"/>
      <c r="AY147" s="163"/>
      <c r="AZ147" s="163"/>
      <c r="BA147" s="163"/>
      <c r="BB147" s="163"/>
      <c r="BC147" s="163"/>
      <c r="BD147" s="163"/>
      <c r="BE147" s="163"/>
      <c r="BF147" s="163"/>
      <c r="BG147" s="163"/>
      <c r="BH147" s="163"/>
      <c r="BI147" s="163"/>
      <c r="BJ147" s="163"/>
      <c r="BK147" s="163"/>
      <c r="BL147" s="163"/>
      <c r="BM147" s="163"/>
      <c r="BN147" s="163"/>
      <c r="BO147" s="163"/>
      <c r="BP147" s="163"/>
      <c r="BQ147" s="163"/>
      <c r="BR147" s="163"/>
      <c r="BS147" s="163"/>
      <c r="BT147" s="163"/>
      <c r="BU147" s="163"/>
      <c r="BV147" s="163"/>
      <c r="BW147" s="163"/>
      <c r="BX147" s="163"/>
      <c r="BY147" s="163"/>
      <c r="BZ147" s="163"/>
      <c r="CA147" s="163"/>
      <c r="CB147" s="163"/>
      <c r="CC147" s="163"/>
      <c r="CD147" s="163"/>
      <c r="CE147" s="163"/>
      <c r="CF147" s="163"/>
      <c r="CG147" s="163"/>
      <c r="CH147" s="163"/>
      <c r="CI147" s="163"/>
      <c r="CJ147" s="163"/>
      <c r="CK147" s="163"/>
      <c r="CL147" s="163"/>
      <c r="CM147" s="163"/>
      <c r="CN147" s="163"/>
      <c r="CO147" s="163"/>
      <c r="CP147" s="163"/>
      <c r="CQ147" s="163"/>
      <c r="CR147" s="163"/>
      <c r="CS147" s="163"/>
      <c r="CT147" s="163"/>
      <c r="CU147" s="163"/>
      <c r="CV147" s="163"/>
      <c r="CW147" s="163"/>
      <c r="CX147" s="163"/>
      <c r="CY147" s="163"/>
      <c r="CZ147" s="163"/>
      <c r="DA147" s="163"/>
      <c r="DB147" s="163"/>
      <c r="DC147" s="163"/>
      <c r="DD147" s="163"/>
      <c r="DE147" s="163"/>
      <c r="DF147" s="163"/>
      <c r="DG147" s="163"/>
      <c r="DH147" s="163"/>
      <c r="DI147" s="163"/>
      <c r="DJ147" s="163"/>
      <c r="DK147" s="163"/>
      <c r="DL147" s="163"/>
      <c r="DM147" s="163"/>
      <c r="DN147" s="163"/>
      <c r="DO147" s="163"/>
      <c r="DP147" s="163"/>
      <c r="DQ147" s="163"/>
    </row>
    <row r="148" spans="1:121" ht="13.15" customHeight="1" x14ac:dyDescent="0.2">
      <c r="A148" s="98">
        <v>5</v>
      </c>
      <c r="B148" s="98"/>
      <c r="C148" s="98"/>
      <c r="D148" s="98"/>
      <c r="E148" s="142"/>
      <c r="F148" s="99"/>
      <c r="G148" s="98" t="s">
        <v>149</v>
      </c>
      <c r="H148" s="100">
        <f>H149</f>
        <v>0</v>
      </c>
      <c r="I148" s="100">
        <f t="shared" ref="I148:K150" si="10">I149</f>
        <v>0</v>
      </c>
      <c r="J148" s="101"/>
      <c r="K148" s="100">
        <f t="shared" si="10"/>
        <v>0</v>
      </c>
    </row>
    <row r="149" spans="1:121" ht="13.15" customHeight="1" x14ac:dyDescent="0.2">
      <c r="A149" s="102"/>
      <c r="B149" s="102">
        <v>54</v>
      </c>
      <c r="C149" s="102"/>
      <c r="D149" s="102"/>
      <c r="E149" s="143"/>
      <c r="F149" s="103"/>
      <c r="G149" s="102" t="s">
        <v>150</v>
      </c>
      <c r="H149" s="29">
        <f>H150</f>
        <v>0</v>
      </c>
      <c r="I149" s="29">
        <f t="shared" si="10"/>
        <v>0</v>
      </c>
      <c r="J149" s="30"/>
      <c r="K149" s="29">
        <f t="shared" si="10"/>
        <v>0</v>
      </c>
    </row>
    <row r="150" spans="1:121" ht="26.45" customHeight="1" x14ac:dyDescent="0.2">
      <c r="A150" s="104"/>
      <c r="B150" s="104"/>
      <c r="C150" s="104">
        <v>544</v>
      </c>
      <c r="D150" s="104"/>
      <c r="E150" s="144">
        <v>11</v>
      </c>
      <c r="F150" s="105"/>
      <c r="G150" s="111" t="s">
        <v>151</v>
      </c>
      <c r="H150" s="106">
        <f>H151</f>
        <v>0</v>
      </c>
      <c r="I150" s="106">
        <f t="shared" si="10"/>
        <v>0</v>
      </c>
      <c r="J150" s="107"/>
      <c r="K150" s="106">
        <f t="shared" si="10"/>
        <v>0</v>
      </c>
    </row>
    <row r="151" spans="1:121" s="139" customFormat="1" ht="13.15" customHeight="1" x14ac:dyDescent="0.2">
      <c r="A151" s="109"/>
      <c r="B151" s="109"/>
      <c r="C151" s="109"/>
      <c r="D151" s="109">
        <v>5443</v>
      </c>
      <c r="E151" s="145"/>
      <c r="F151" s="110"/>
      <c r="G151" s="136"/>
      <c r="H151" s="137">
        <v>0</v>
      </c>
      <c r="I151" s="137">
        <v>0</v>
      </c>
      <c r="J151" s="138">
        <v>0</v>
      </c>
      <c r="K151" s="137">
        <f>H151-I151</f>
        <v>0</v>
      </c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163"/>
      <c r="AG151" s="163"/>
      <c r="AH151" s="163"/>
      <c r="AI151" s="163"/>
      <c r="AJ151" s="163"/>
      <c r="AK151" s="163"/>
      <c r="AL151" s="163"/>
      <c r="AM151" s="163"/>
      <c r="AN151" s="163"/>
      <c r="AO151" s="163"/>
      <c r="AP151" s="163"/>
      <c r="AQ151" s="163"/>
      <c r="AR151" s="163"/>
      <c r="AS151" s="163"/>
      <c r="AT151" s="163"/>
      <c r="AU151" s="163"/>
      <c r="AV151" s="163"/>
      <c r="AW151" s="163"/>
      <c r="AX151" s="163"/>
      <c r="AY151" s="163"/>
      <c r="AZ151" s="163"/>
      <c r="BA151" s="163"/>
      <c r="BB151" s="163"/>
      <c r="BC151" s="163"/>
      <c r="BD151" s="163"/>
      <c r="BE151" s="163"/>
      <c r="BF151" s="163"/>
      <c r="BG151" s="163"/>
      <c r="BH151" s="163"/>
      <c r="BI151" s="163"/>
      <c r="BJ151" s="163"/>
      <c r="BK151" s="163"/>
      <c r="BL151" s="163"/>
      <c r="BM151" s="163"/>
      <c r="BN151" s="163"/>
      <c r="BO151" s="163"/>
      <c r="BP151" s="163"/>
      <c r="BQ151" s="163"/>
      <c r="BR151" s="163"/>
      <c r="BS151" s="163"/>
      <c r="BT151" s="163"/>
      <c r="BU151" s="163"/>
      <c r="BV151" s="163"/>
      <c r="BW151" s="163"/>
      <c r="BX151" s="163"/>
      <c r="BY151" s="163"/>
      <c r="BZ151" s="163"/>
      <c r="CA151" s="163"/>
      <c r="CB151" s="163"/>
      <c r="CC151" s="163"/>
      <c r="CD151" s="163"/>
      <c r="CE151" s="163"/>
      <c r="CF151" s="163"/>
      <c r="CG151" s="163"/>
      <c r="CH151" s="163"/>
      <c r="CI151" s="163"/>
      <c r="CJ151" s="163"/>
      <c r="CK151" s="163"/>
      <c r="CL151" s="163"/>
      <c r="CM151" s="163"/>
      <c r="CN151" s="163"/>
      <c r="CO151" s="163"/>
      <c r="CP151" s="163"/>
      <c r="CQ151" s="163"/>
      <c r="CR151" s="163"/>
      <c r="CS151" s="163"/>
      <c r="CT151" s="163"/>
      <c r="CU151" s="163"/>
      <c r="CV151" s="163"/>
      <c r="CW151" s="163"/>
      <c r="CX151" s="163"/>
      <c r="CY151" s="163"/>
      <c r="CZ151" s="163"/>
      <c r="DA151" s="163"/>
      <c r="DB151" s="163"/>
      <c r="DC151" s="163"/>
      <c r="DD151" s="163"/>
      <c r="DE151" s="163"/>
      <c r="DF151" s="163"/>
      <c r="DG151" s="163"/>
      <c r="DH151" s="163"/>
      <c r="DI151" s="163"/>
      <c r="DJ151" s="163"/>
      <c r="DK151" s="163"/>
      <c r="DL151" s="163"/>
      <c r="DM151" s="163"/>
      <c r="DN151" s="163"/>
      <c r="DO151" s="163"/>
      <c r="DP151" s="163"/>
      <c r="DQ151" s="163"/>
    </row>
    <row r="152" spans="1:121" ht="13.15" customHeight="1" x14ac:dyDescent="0.2">
      <c r="A152" s="193" t="s">
        <v>152</v>
      </c>
      <c r="B152" s="193"/>
      <c r="C152" s="193"/>
      <c r="D152" s="193"/>
      <c r="E152" s="193"/>
      <c r="F152" s="193"/>
      <c r="G152" s="193"/>
      <c r="H152" s="112">
        <f>H71+H131+H148</f>
        <v>7015500</v>
      </c>
      <c r="I152" s="112">
        <f>I71+I131+I148</f>
        <v>6748771.1500000004</v>
      </c>
      <c r="J152" s="113">
        <f t="shared" si="9"/>
        <v>0.9619800655690971</v>
      </c>
      <c r="K152" s="112">
        <f>K71+K131+K148</f>
        <v>266728.85000000015</v>
      </c>
    </row>
    <row r="153" spans="1:121" ht="15.75" customHeight="1" x14ac:dyDescent="0.2">
      <c r="A153" s="45"/>
      <c r="B153" s="45"/>
      <c r="C153" s="45"/>
      <c r="D153" s="45"/>
      <c r="F153" s="46"/>
      <c r="G153" s="74"/>
      <c r="H153" s="47"/>
      <c r="I153" s="47"/>
      <c r="J153" s="114"/>
      <c r="K153" s="47"/>
    </row>
    <row r="154" spans="1:121" ht="15.75" customHeight="1" x14ac:dyDescent="0.2">
      <c r="A154" s="45"/>
      <c r="B154" s="45"/>
      <c r="C154" s="45"/>
      <c r="D154" s="45"/>
      <c r="F154" s="46"/>
      <c r="G154" s="74"/>
      <c r="H154" s="47"/>
      <c r="I154" s="54"/>
      <c r="J154" s="114"/>
      <c r="K154" s="54"/>
    </row>
    <row r="155" spans="1:121" ht="15.75" customHeight="1" x14ac:dyDescent="0.2">
      <c r="A155" s="45"/>
      <c r="B155" s="45"/>
      <c r="C155" s="45"/>
      <c r="D155" s="45"/>
      <c r="F155" s="46"/>
      <c r="G155" s="74"/>
      <c r="H155" s="47"/>
      <c r="I155" s="47"/>
      <c r="J155" s="114"/>
      <c r="K155" s="47"/>
    </row>
    <row r="156" spans="1:121" ht="15.75" customHeight="1" x14ac:dyDescent="0.2">
      <c r="A156" s="45"/>
      <c r="B156" s="45"/>
      <c r="C156" s="45"/>
      <c r="D156" s="45"/>
      <c r="F156" s="46"/>
      <c r="G156" s="74"/>
      <c r="H156" s="47"/>
      <c r="I156" s="47"/>
      <c r="J156" s="114"/>
      <c r="K156" s="47"/>
    </row>
    <row r="157" spans="1:121" ht="15.75" customHeight="1" x14ac:dyDescent="0.2">
      <c r="A157" s="45"/>
      <c r="B157" s="45"/>
      <c r="C157" s="45"/>
      <c r="D157" s="45"/>
      <c r="F157" s="46"/>
      <c r="G157" s="74"/>
      <c r="H157" s="47"/>
      <c r="I157" s="47"/>
      <c r="J157" s="114"/>
      <c r="K157" s="47"/>
    </row>
    <row r="158" spans="1:121" ht="15.75" customHeight="1" x14ac:dyDescent="0.2">
      <c r="A158" s="45"/>
      <c r="B158" s="45"/>
      <c r="C158" s="45"/>
      <c r="D158" s="45"/>
      <c r="F158" s="46"/>
      <c r="G158" s="74"/>
      <c r="H158" s="47"/>
      <c r="I158" s="47"/>
      <c r="J158" s="114"/>
      <c r="K158" s="47"/>
    </row>
    <row r="65343" ht="12.75" customHeight="1" x14ac:dyDescent="0.2"/>
    <row r="65344" ht="12.75" customHeight="1" x14ac:dyDescent="0.2"/>
    <row r="65345" ht="12.75" customHeight="1" x14ac:dyDescent="0.2"/>
    <row r="65346" ht="12.75" customHeight="1" x14ac:dyDescent="0.2"/>
    <row r="65347" ht="12.75" customHeight="1" x14ac:dyDescent="0.2"/>
    <row r="65348" ht="12.75" customHeight="1" x14ac:dyDescent="0.2"/>
    <row r="65349" ht="12.75" customHeight="1" x14ac:dyDescent="0.2"/>
  </sheetData>
  <sheetProtection selectLockedCells="1" selectUnlockedCells="1"/>
  <mergeCells count="7">
    <mergeCell ref="A152:G152"/>
    <mergeCell ref="A1:F1"/>
    <mergeCell ref="A2:F2"/>
    <mergeCell ref="A3:F3"/>
    <mergeCell ref="A5:K5"/>
    <mergeCell ref="A69:G69"/>
    <mergeCell ref="A70:K70"/>
  </mergeCells>
  <phoneticPr fontId="7" type="noConversion"/>
  <printOptions verticalCentered="1"/>
  <pageMargins left="0.55118110236220474" right="0.55118110236220474" top="0.59055118110236227" bottom="0.78740157480314965" header="0.51181102362204722" footer="0.51181102362204722"/>
  <pageSetup paperSize="9" firstPageNumber="0" orientation="landscape" horizontalDpi="300" verticalDpi="300" r:id="rId1"/>
  <headerFooter alignWithMargins="0">
    <oddFooter>&amp;CStranica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HG276"/>
  <sheetViews>
    <sheetView topLeftCell="A224" zoomScaleNormal="100" workbookViewId="0">
      <selection activeCell="G2" sqref="G2"/>
    </sheetView>
  </sheetViews>
  <sheetFormatPr defaultRowHeight="12.75" x14ac:dyDescent="0.2"/>
  <cols>
    <col min="1" max="1" width="3.7109375" style="9" customWidth="1"/>
    <col min="2" max="2" width="3" style="9" customWidth="1"/>
    <col min="3" max="3" width="4" style="9" customWidth="1"/>
    <col min="4" max="4" width="5" style="9" customWidth="1"/>
    <col min="5" max="5" width="9.5703125" style="10" customWidth="1"/>
    <col min="6" max="6" width="36.42578125" style="10" customWidth="1"/>
    <col min="7" max="7" width="13.85546875" style="6" customWidth="1"/>
    <col min="8" max="8" width="14.42578125" style="6" customWidth="1"/>
    <col min="9" max="9" width="7.85546875" style="9" bestFit="1" customWidth="1"/>
    <col min="10" max="10" width="14.85546875" style="6" customWidth="1"/>
    <col min="11" max="11" width="3.28515625" style="19" customWidth="1"/>
    <col min="12" max="194" width="9.140625" style="19" customWidth="1"/>
  </cols>
  <sheetData>
    <row r="1" spans="1:215" x14ac:dyDescent="0.2">
      <c r="A1" s="194" t="s">
        <v>0</v>
      </c>
      <c r="B1" s="194"/>
      <c r="C1" s="194"/>
      <c r="D1" s="194"/>
      <c r="E1" s="194"/>
      <c r="F1" s="174"/>
    </row>
    <row r="2" spans="1:215" x14ac:dyDescent="0.2">
      <c r="A2" s="175" t="s">
        <v>1</v>
      </c>
      <c r="B2" s="175"/>
      <c r="C2" s="175"/>
      <c r="D2" s="175"/>
      <c r="E2" s="175"/>
      <c r="F2" s="174"/>
    </row>
    <row r="3" spans="1:215" x14ac:dyDescent="0.2">
      <c r="A3" s="194" t="s">
        <v>2</v>
      </c>
      <c r="B3" s="194"/>
      <c r="C3" s="194"/>
      <c r="D3" s="194"/>
      <c r="E3" s="194"/>
      <c r="F3" s="174"/>
    </row>
    <row r="4" spans="1:215" x14ac:dyDescent="0.2">
      <c r="C4" s="21"/>
      <c r="D4" s="21"/>
      <c r="E4" s="13"/>
      <c r="F4" s="13"/>
    </row>
    <row r="5" spans="1:215" x14ac:dyDescent="0.2">
      <c r="A5" s="201" t="s">
        <v>153</v>
      </c>
      <c r="B5" s="201"/>
      <c r="C5" s="201"/>
      <c r="D5" s="201"/>
      <c r="E5" s="201"/>
      <c r="F5" s="201"/>
      <c r="G5" s="201"/>
      <c r="H5" s="201"/>
      <c r="I5" s="201"/>
      <c r="J5" s="201"/>
    </row>
    <row r="6" spans="1:215" ht="15" x14ac:dyDescent="0.2">
      <c r="A6" s="202" t="s">
        <v>351</v>
      </c>
      <c r="B6" s="202"/>
      <c r="C6" s="202"/>
      <c r="D6" s="202"/>
      <c r="E6" s="202"/>
      <c r="F6" s="202"/>
      <c r="G6" s="202"/>
      <c r="H6" s="202"/>
      <c r="I6" s="202"/>
      <c r="J6" s="202"/>
    </row>
    <row r="7" spans="1:215" ht="27" x14ac:dyDescent="0.2">
      <c r="A7" s="203" t="s">
        <v>154</v>
      </c>
      <c r="B7" s="203"/>
      <c r="C7" s="203"/>
      <c r="D7" s="203"/>
      <c r="E7" s="203"/>
      <c r="F7" s="203"/>
      <c r="G7" s="15" t="s">
        <v>323</v>
      </c>
      <c r="H7" s="16" t="s">
        <v>326</v>
      </c>
      <c r="I7" s="150" t="s">
        <v>25</v>
      </c>
      <c r="J7" s="16" t="s">
        <v>155</v>
      </c>
    </row>
    <row r="8" spans="1:215" s="22" customFormat="1" x14ac:dyDescent="0.2">
      <c r="A8" s="204" t="s">
        <v>156</v>
      </c>
      <c r="B8" s="204"/>
      <c r="C8" s="204"/>
      <c r="D8" s="204"/>
      <c r="E8" s="204"/>
      <c r="F8" s="204"/>
      <c r="G8" s="204"/>
      <c r="H8" s="204"/>
      <c r="I8" s="204"/>
      <c r="J8" s="204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</row>
    <row r="9" spans="1:215" s="25" customFormat="1" x14ac:dyDescent="0.2">
      <c r="A9" s="205" t="s">
        <v>157</v>
      </c>
      <c r="B9" s="205"/>
      <c r="C9" s="205"/>
      <c r="D9" s="205"/>
      <c r="E9" s="205"/>
      <c r="F9" s="205"/>
      <c r="G9" s="23">
        <f>G10+G75+G84+G106+G117+G157+G168+G187+G211</f>
        <v>7015500</v>
      </c>
      <c r="H9" s="23">
        <f>H10+H75+H84+H106+H117+H157+H168+H187+H211</f>
        <v>6748771.1500000013</v>
      </c>
      <c r="I9" s="24">
        <f>H9/G9</f>
        <v>0.96198006556909721</v>
      </c>
      <c r="J9" s="23">
        <f>J10+J75+J84+J106+J117+J157+J168+J187+J211</f>
        <v>266728.85000000009</v>
      </c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</row>
    <row r="10" spans="1:215" s="25" customFormat="1" x14ac:dyDescent="0.2">
      <c r="A10" s="206" t="s">
        <v>158</v>
      </c>
      <c r="B10" s="206"/>
      <c r="C10" s="206"/>
      <c r="D10" s="206"/>
      <c r="E10" s="206"/>
      <c r="F10" s="206"/>
      <c r="G10" s="26">
        <f>G11+G21+G46+G61+G66</f>
        <v>3596500</v>
      </c>
      <c r="H10" s="26">
        <f>H11+H21+H46+H61+H66</f>
        <v>3612883.54</v>
      </c>
      <c r="I10" s="27">
        <f>H10/G10</f>
        <v>1.0045554122063116</v>
      </c>
      <c r="J10" s="26">
        <f>J11+J21+J46+J61+J66</f>
        <v>-16383.539999999874</v>
      </c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</row>
    <row r="11" spans="1:215" s="25" customFormat="1" x14ac:dyDescent="0.2">
      <c r="A11" s="200" t="s">
        <v>159</v>
      </c>
      <c r="B11" s="200"/>
      <c r="C11" s="200"/>
      <c r="D11" s="200"/>
      <c r="E11" s="200"/>
      <c r="F11" s="200"/>
      <c r="G11" s="29">
        <f>G12</f>
        <v>324700</v>
      </c>
      <c r="H11" s="29">
        <f t="shared" ref="H11:J12" si="0">H12</f>
        <v>334682.52</v>
      </c>
      <c r="I11" s="30">
        <f>H11/G11</f>
        <v>1.0307438250692949</v>
      </c>
      <c r="J11" s="29">
        <f t="shared" si="0"/>
        <v>-9982.5200000000259</v>
      </c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</row>
    <row r="12" spans="1:215" x14ac:dyDescent="0.2">
      <c r="A12" s="32">
        <v>3</v>
      </c>
      <c r="B12" s="32"/>
      <c r="C12" s="32"/>
      <c r="D12" s="32"/>
      <c r="E12" s="33"/>
      <c r="F12" s="33" t="s">
        <v>69</v>
      </c>
      <c r="G12" s="23">
        <f>G13</f>
        <v>324700</v>
      </c>
      <c r="H12" s="23">
        <f t="shared" si="0"/>
        <v>334682.52</v>
      </c>
      <c r="I12" s="24">
        <f t="shared" ref="I12:I75" si="1">H12/G12</f>
        <v>1.0307438250692949</v>
      </c>
      <c r="J12" s="23">
        <f t="shared" si="0"/>
        <v>-9982.5200000000259</v>
      </c>
    </row>
    <row r="13" spans="1:215" x14ac:dyDescent="0.2">
      <c r="A13" s="32"/>
      <c r="B13" s="32">
        <v>31</v>
      </c>
      <c r="C13" s="32"/>
      <c r="D13" s="32"/>
      <c r="E13" s="33"/>
      <c r="F13" s="33" t="s">
        <v>70</v>
      </c>
      <c r="G13" s="23">
        <f>G14+G16+G18</f>
        <v>324700</v>
      </c>
      <c r="H13" s="23">
        <f>H14+H16+H18</f>
        <v>334682.52</v>
      </c>
      <c r="I13" s="24">
        <f t="shared" si="1"/>
        <v>1.0307438250692949</v>
      </c>
      <c r="J13" s="23">
        <f>J14+J16+J18</f>
        <v>-9982.5200000000259</v>
      </c>
    </row>
    <row r="14" spans="1:215" x14ac:dyDescent="0.2">
      <c r="A14" s="32"/>
      <c r="B14" s="32"/>
      <c r="C14" s="32">
        <v>311</v>
      </c>
      <c r="D14" s="32"/>
      <c r="E14" s="33"/>
      <c r="F14" s="33" t="s">
        <v>71</v>
      </c>
      <c r="G14" s="23">
        <f>G15</f>
        <v>279000</v>
      </c>
      <c r="H14" s="23">
        <f>H15</f>
        <v>288428.34000000003</v>
      </c>
      <c r="I14" s="24">
        <f t="shared" si="1"/>
        <v>1.0337933333333333</v>
      </c>
      <c r="J14" s="23">
        <f>J15</f>
        <v>-9428.3400000000256</v>
      </c>
    </row>
    <row r="15" spans="1:215" s="139" customFormat="1" x14ac:dyDescent="0.2">
      <c r="A15" s="34"/>
      <c r="B15" s="34"/>
      <c r="C15" s="34"/>
      <c r="D15" s="34">
        <v>3111</v>
      </c>
      <c r="E15" s="35"/>
      <c r="F15" s="35" t="s">
        <v>72</v>
      </c>
      <c r="G15" s="151">
        <f>'IZVRŠENJE PRORAČUNA 2020.'!H74</f>
        <v>279000</v>
      </c>
      <c r="H15" s="151">
        <f>'IZVRŠENJE PRORAČUNA 2020.'!I74</f>
        <v>288428.34000000003</v>
      </c>
      <c r="I15" s="152">
        <f t="shared" si="1"/>
        <v>1.0337933333333333</v>
      </c>
      <c r="J15" s="151">
        <f>'IZVRŠENJE PRORAČUNA 2020.'!K74</f>
        <v>-9428.3400000000256</v>
      </c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  <c r="DT15" s="153"/>
      <c r="DU15" s="153"/>
      <c r="DV15" s="153"/>
      <c r="DW15" s="153"/>
      <c r="DX15" s="153"/>
      <c r="DY15" s="153"/>
      <c r="DZ15" s="153"/>
      <c r="EA15" s="153"/>
      <c r="EB15" s="153"/>
      <c r="EC15" s="153"/>
      <c r="ED15" s="153"/>
      <c r="EE15" s="153"/>
      <c r="EF15" s="153"/>
      <c r="EG15" s="153"/>
      <c r="EH15" s="153"/>
      <c r="EI15" s="153"/>
      <c r="EJ15" s="153"/>
      <c r="EK15" s="153"/>
      <c r="EL15" s="153"/>
      <c r="EM15" s="153"/>
      <c r="EN15" s="153"/>
      <c r="EO15" s="153"/>
      <c r="EP15" s="153"/>
      <c r="EQ15" s="153"/>
      <c r="ER15" s="153"/>
      <c r="ES15" s="153"/>
      <c r="ET15" s="153"/>
      <c r="EU15" s="153"/>
      <c r="EV15" s="153"/>
      <c r="EW15" s="153"/>
      <c r="EX15" s="153"/>
      <c r="EY15" s="153"/>
      <c r="EZ15" s="153"/>
      <c r="FA15" s="153"/>
      <c r="FB15" s="153"/>
      <c r="FC15" s="153"/>
      <c r="FD15" s="153"/>
      <c r="FE15" s="153"/>
      <c r="FF15" s="153"/>
      <c r="FG15" s="153"/>
      <c r="FH15" s="153"/>
      <c r="FI15" s="153"/>
      <c r="FJ15" s="153"/>
      <c r="FK15" s="153"/>
      <c r="FL15" s="153"/>
      <c r="FM15" s="153"/>
      <c r="FN15" s="153"/>
      <c r="FO15" s="153"/>
      <c r="FP15" s="153"/>
      <c r="FQ15" s="153"/>
      <c r="FR15" s="153"/>
      <c r="FS15" s="153"/>
      <c r="FT15" s="153"/>
      <c r="FU15" s="153"/>
      <c r="FV15" s="153"/>
      <c r="FW15" s="153"/>
      <c r="FX15" s="153"/>
      <c r="FY15" s="153"/>
      <c r="FZ15" s="153"/>
      <c r="GA15" s="153"/>
      <c r="GB15" s="153"/>
      <c r="GC15" s="153"/>
      <c r="GD15" s="153"/>
      <c r="GE15" s="153"/>
      <c r="GF15" s="153"/>
      <c r="GG15" s="153"/>
      <c r="GH15" s="153"/>
      <c r="GI15" s="153"/>
      <c r="GJ15" s="153"/>
      <c r="GK15" s="153"/>
      <c r="GL15" s="153"/>
    </row>
    <row r="16" spans="1:215" x14ac:dyDescent="0.2">
      <c r="A16" s="32"/>
      <c r="B16" s="32"/>
      <c r="C16" s="32">
        <v>312</v>
      </c>
      <c r="D16" s="32"/>
      <c r="E16" s="33"/>
      <c r="F16" s="33" t="s">
        <v>73</v>
      </c>
      <c r="G16" s="23">
        <f>G17</f>
        <v>0</v>
      </c>
      <c r="H16" s="23">
        <f>H17</f>
        <v>0</v>
      </c>
      <c r="I16" s="24"/>
      <c r="J16" s="23">
        <f>J17</f>
        <v>0</v>
      </c>
    </row>
    <row r="17" spans="1:215" s="139" customFormat="1" x14ac:dyDescent="0.2">
      <c r="A17" s="34"/>
      <c r="B17" s="34"/>
      <c r="C17" s="34"/>
      <c r="D17" s="34">
        <v>3121</v>
      </c>
      <c r="E17" s="35"/>
      <c r="F17" s="35" t="s">
        <v>73</v>
      </c>
      <c r="G17" s="151">
        <f>'IZVRŠENJE PRORAČUNA 2020.'!H76</f>
        <v>0</v>
      </c>
      <c r="H17" s="151">
        <f>'IZVRŠENJE PRORAČUNA 2020.'!I76</f>
        <v>0</v>
      </c>
      <c r="I17" s="152"/>
      <c r="J17" s="151">
        <f>'IZVRŠENJE PRORAČUNA 2020.'!K76</f>
        <v>0</v>
      </c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3"/>
      <c r="GG17" s="153"/>
      <c r="GH17" s="153"/>
      <c r="GI17" s="153"/>
      <c r="GJ17" s="153"/>
      <c r="GK17" s="153"/>
      <c r="GL17" s="153"/>
    </row>
    <row r="18" spans="1:215" x14ac:dyDescent="0.2">
      <c r="A18" s="32"/>
      <c r="B18" s="32"/>
      <c r="C18" s="32">
        <v>313</v>
      </c>
      <c r="D18" s="32"/>
      <c r="E18" s="33"/>
      <c r="F18" s="33" t="s">
        <v>74</v>
      </c>
      <c r="G18" s="23">
        <f>SUM(G19:G20)</f>
        <v>45700</v>
      </c>
      <c r="H18" s="23">
        <f>SUM(H19:H20)</f>
        <v>46254.18</v>
      </c>
      <c r="I18" s="24">
        <f t="shared" si="1"/>
        <v>1.0121264770240701</v>
      </c>
      <c r="J18" s="23">
        <f>SUM(J19:J20)</f>
        <v>-554.18000000000029</v>
      </c>
    </row>
    <row r="19" spans="1:215" s="139" customFormat="1" x14ac:dyDescent="0.2">
      <c r="A19" s="34"/>
      <c r="B19" s="34"/>
      <c r="C19" s="34"/>
      <c r="D19" s="34">
        <v>3132</v>
      </c>
      <c r="E19" s="35"/>
      <c r="F19" s="35" t="s">
        <v>160</v>
      </c>
      <c r="G19" s="151">
        <f>'IZVRŠENJE PRORAČUNA 2020.'!H78</f>
        <v>45700</v>
      </c>
      <c r="H19" s="151">
        <f>'IZVRŠENJE PRORAČUNA 2020.'!I78</f>
        <v>46254.18</v>
      </c>
      <c r="I19" s="152">
        <f t="shared" si="1"/>
        <v>1.0121264770240701</v>
      </c>
      <c r="J19" s="151">
        <f>'IZVRŠENJE PRORAČUNA 2020.'!K78</f>
        <v>-554.18000000000029</v>
      </c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153"/>
      <c r="FE19" s="153"/>
      <c r="FF19" s="153"/>
      <c r="FG19" s="153"/>
      <c r="FH19" s="153"/>
      <c r="FI19" s="153"/>
      <c r="FJ19" s="153"/>
      <c r="FK19" s="153"/>
      <c r="FL19" s="153"/>
      <c r="FM19" s="153"/>
      <c r="FN19" s="153"/>
      <c r="FO19" s="153"/>
      <c r="FP19" s="153"/>
      <c r="FQ19" s="153"/>
      <c r="FR19" s="153"/>
      <c r="FS19" s="153"/>
      <c r="FT19" s="153"/>
      <c r="FU19" s="153"/>
      <c r="FV19" s="153"/>
      <c r="FW19" s="153"/>
      <c r="FX19" s="153"/>
      <c r="FY19" s="153"/>
      <c r="FZ19" s="153"/>
      <c r="GA19" s="153"/>
      <c r="GB19" s="153"/>
      <c r="GC19" s="153"/>
      <c r="GD19" s="153"/>
      <c r="GE19" s="153"/>
      <c r="GF19" s="153"/>
      <c r="GG19" s="153"/>
      <c r="GH19" s="153"/>
      <c r="GI19" s="153"/>
      <c r="GJ19" s="153"/>
      <c r="GK19" s="153"/>
      <c r="GL19" s="153"/>
    </row>
    <row r="20" spans="1:215" s="139" customFormat="1" ht="22.5" x14ac:dyDescent="0.2">
      <c r="A20" s="34"/>
      <c r="B20" s="34"/>
      <c r="C20" s="34"/>
      <c r="D20" s="34">
        <v>3133</v>
      </c>
      <c r="E20" s="35"/>
      <c r="F20" s="154" t="s">
        <v>76</v>
      </c>
      <c r="G20" s="151">
        <f>'IZVRŠENJE PRORAČUNA 2020.'!H79</f>
        <v>0</v>
      </c>
      <c r="H20" s="151">
        <f>'IZVRŠENJE PRORAČUNA 2020.'!I79</f>
        <v>0</v>
      </c>
      <c r="I20" s="152" t="e">
        <f t="shared" si="1"/>
        <v>#DIV/0!</v>
      </c>
      <c r="J20" s="151">
        <f>'IZVRŠENJE PRORAČUNA 2020.'!K79</f>
        <v>0</v>
      </c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</row>
    <row r="21" spans="1:215" x14ac:dyDescent="0.2">
      <c r="A21" s="37" t="s">
        <v>161</v>
      </c>
      <c r="B21" s="38"/>
      <c r="C21" s="38"/>
      <c r="D21" s="38"/>
      <c r="E21" s="38"/>
      <c r="F21" s="39"/>
      <c r="G21" s="29">
        <f>G22</f>
        <v>2853800</v>
      </c>
      <c r="H21" s="29">
        <f t="shared" ref="H21:J22" si="2">H22</f>
        <v>2848203.5</v>
      </c>
      <c r="I21" s="30">
        <f t="shared" si="1"/>
        <v>0.99803893054874204</v>
      </c>
      <c r="J21" s="29">
        <f t="shared" si="2"/>
        <v>5596.5000000001528</v>
      </c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</row>
    <row r="22" spans="1:215" x14ac:dyDescent="0.2">
      <c r="A22" s="32">
        <v>3</v>
      </c>
      <c r="B22" s="32"/>
      <c r="C22" s="32"/>
      <c r="D22" s="32"/>
      <c r="E22" s="33"/>
      <c r="F22" s="33" t="s">
        <v>69</v>
      </c>
      <c r="G22" s="23">
        <f>G23</f>
        <v>2853800</v>
      </c>
      <c r="H22" s="23">
        <f t="shared" si="2"/>
        <v>2848203.5</v>
      </c>
      <c r="I22" s="24">
        <f t="shared" si="1"/>
        <v>0.99803893054874204</v>
      </c>
      <c r="J22" s="23">
        <f t="shared" si="2"/>
        <v>5596.5000000001528</v>
      </c>
    </row>
    <row r="23" spans="1:215" x14ac:dyDescent="0.2">
      <c r="A23" s="32"/>
      <c r="B23" s="32">
        <v>32</v>
      </c>
      <c r="C23" s="32"/>
      <c r="D23" s="32"/>
      <c r="E23" s="33"/>
      <c r="F23" s="33" t="s">
        <v>77</v>
      </c>
      <c r="G23" s="23">
        <f>G24+G27+G31+G38+G40</f>
        <v>2853800</v>
      </c>
      <c r="H23" s="23">
        <f>H24+H27+H31+H38+H40</f>
        <v>2848203.5</v>
      </c>
      <c r="I23" s="24">
        <f t="shared" si="1"/>
        <v>0.99803893054874204</v>
      </c>
      <c r="J23" s="23">
        <f>J24+J27+J31+J38+J40</f>
        <v>5596.5000000001528</v>
      </c>
    </row>
    <row r="24" spans="1:215" x14ac:dyDescent="0.2">
      <c r="A24" s="32"/>
      <c r="B24" s="32"/>
      <c r="C24" s="32">
        <v>321</v>
      </c>
      <c r="D24" s="32"/>
      <c r="E24" s="33"/>
      <c r="F24" s="33" t="s">
        <v>78</v>
      </c>
      <c r="G24" s="23">
        <f>SUM(G25:G26)</f>
        <v>11000</v>
      </c>
      <c r="H24" s="23">
        <f>SUM(H25:H26)</f>
        <v>10810.69</v>
      </c>
      <c r="I24" s="24">
        <f t="shared" si="1"/>
        <v>0.98279000000000005</v>
      </c>
      <c r="J24" s="23">
        <f>SUM(J25:J26)</f>
        <v>189.30999999999949</v>
      </c>
    </row>
    <row r="25" spans="1:215" s="139" customFormat="1" ht="22.5" x14ac:dyDescent="0.2">
      <c r="A25" s="34"/>
      <c r="B25" s="34"/>
      <c r="C25" s="34"/>
      <c r="D25" s="34">
        <v>3212</v>
      </c>
      <c r="E25" s="35"/>
      <c r="F25" s="154" t="s">
        <v>79</v>
      </c>
      <c r="G25" s="151">
        <f>'IZVRŠENJE PRORAČUNA 2020.'!H82</f>
        <v>11000</v>
      </c>
      <c r="H25" s="151">
        <f>'IZVRŠENJE PRORAČUNA 2020.'!I82</f>
        <v>10810.69</v>
      </c>
      <c r="I25" s="152">
        <f t="shared" si="1"/>
        <v>0.98279000000000005</v>
      </c>
      <c r="J25" s="151">
        <f>'IZVRŠENJE PRORAČUNA 2020.'!K82</f>
        <v>189.30999999999949</v>
      </c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3"/>
      <c r="GG25" s="153"/>
      <c r="GH25" s="153"/>
      <c r="GI25" s="153"/>
      <c r="GJ25" s="153"/>
      <c r="GK25" s="153"/>
      <c r="GL25" s="153"/>
    </row>
    <row r="26" spans="1:215" s="139" customFormat="1" x14ac:dyDescent="0.2">
      <c r="A26" s="34"/>
      <c r="B26" s="34"/>
      <c r="C26" s="34"/>
      <c r="D26" s="34">
        <v>3213</v>
      </c>
      <c r="E26" s="35"/>
      <c r="F26" s="35" t="s">
        <v>80</v>
      </c>
      <c r="G26" s="151">
        <f>'IZVRŠENJE PRORAČUNA 2020.'!H83</f>
        <v>0</v>
      </c>
      <c r="H26" s="151">
        <f>'IZVRŠENJE PRORAČUNA 2020.'!I83</f>
        <v>0</v>
      </c>
      <c r="I26" s="152" t="e">
        <f t="shared" si="1"/>
        <v>#DIV/0!</v>
      </c>
      <c r="J26" s="151">
        <f>'IZVRŠENJE PRORAČUNA 2020.'!K83</f>
        <v>0</v>
      </c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  <c r="GG26" s="153"/>
      <c r="GH26" s="153"/>
      <c r="GI26" s="153"/>
      <c r="GJ26" s="153"/>
      <c r="GK26" s="153"/>
      <c r="GL26" s="153"/>
    </row>
    <row r="27" spans="1:215" x14ac:dyDescent="0.2">
      <c r="A27" s="32"/>
      <c r="B27" s="32"/>
      <c r="C27" s="32">
        <v>322</v>
      </c>
      <c r="D27" s="32"/>
      <c r="E27" s="33"/>
      <c r="F27" s="33" t="s">
        <v>81</v>
      </c>
      <c r="G27" s="23">
        <f>SUM(G28:G30)</f>
        <v>51500</v>
      </c>
      <c r="H27" s="23">
        <f>SUM(H28:H30)</f>
        <v>51174.07</v>
      </c>
      <c r="I27" s="24">
        <f t="shared" si="1"/>
        <v>0.99367126213592227</v>
      </c>
      <c r="J27" s="23">
        <f>SUM(J28:J30)</f>
        <v>325.93000000000029</v>
      </c>
    </row>
    <row r="28" spans="1:215" s="139" customFormat="1" x14ac:dyDescent="0.2">
      <c r="A28" s="34"/>
      <c r="B28" s="34"/>
      <c r="C28" s="34"/>
      <c r="D28" s="34">
        <v>3221</v>
      </c>
      <c r="E28" s="35"/>
      <c r="F28" s="35" t="s">
        <v>82</v>
      </c>
      <c r="G28" s="151">
        <f>'IZVRŠENJE PRORAČUNA 2020.'!H85</f>
        <v>15000</v>
      </c>
      <c r="H28" s="151">
        <f>'IZVRŠENJE PRORAČUNA 2020.'!I85</f>
        <v>18168.03</v>
      </c>
      <c r="I28" s="152">
        <f t="shared" si="1"/>
        <v>1.2112019999999999</v>
      </c>
      <c r="J28" s="151">
        <f>'IZVRŠENJE PRORAČUNA 2020.'!K85</f>
        <v>-3168.0299999999988</v>
      </c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</row>
    <row r="29" spans="1:215" s="139" customFormat="1" x14ac:dyDescent="0.2">
      <c r="A29" s="34"/>
      <c r="B29" s="34"/>
      <c r="C29" s="34"/>
      <c r="D29" s="34">
        <v>3223</v>
      </c>
      <c r="E29" s="35"/>
      <c r="F29" s="35" t="s">
        <v>83</v>
      </c>
      <c r="G29" s="151">
        <v>35500</v>
      </c>
      <c r="H29" s="151">
        <v>32125.54</v>
      </c>
      <c r="I29" s="152">
        <f t="shared" si="1"/>
        <v>0.90494478873239437</v>
      </c>
      <c r="J29" s="151">
        <f>G29-H29</f>
        <v>3374.4599999999991</v>
      </c>
      <c r="K29" s="153" t="s">
        <v>308</v>
      </c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153"/>
      <c r="EZ29" s="153"/>
      <c r="FA29" s="153"/>
      <c r="FB29" s="153"/>
      <c r="FC29" s="153"/>
      <c r="FD29" s="153"/>
      <c r="FE29" s="153"/>
      <c r="FF29" s="153"/>
      <c r="FG29" s="153"/>
      <c r="FH29" s="153"/>
      <c r="FI29" s="153"/>
      <c r="FJ29" s="153"/>
      <c r="FK29" s="153"/>
      <c r="FL29" s="153"/>
      <c r="FM29" s="153"/>
      <c r="FN29" s="153"/>
      <c r="FO29" s="153"/>
      <c r="FP29" s="153"/>
      <c r="FQ29" s="153"/>
      <c r="FR29" s="153"/>
      <c r="FS29" s="153"/>
      <c r="FT29" s="153"/>
      <c r="FU29" s="153"/>
      <c r="FV29" s="153"/>
      <c r="FW29" s="153"/>
      <c r="FX29" s="153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</row>
    <row r="30" spans="1:215" s="139" customFormat="1" x14ac:dyDescent="0.2">
      <c r="A30" s="34"/>
      <c r="B30" s="34"/>
      <c r="C30" s="34"/>
      <c r="D30" s="34">
        <v>3225</v>
      </c>
      <c r="E30" s="35"/>
      <c r="F30" s="35" t="s">
        <v>84</v>
      </c>
      <c r="G30" s="151">
        <f>'IZVRŠENJE PRORAČUNA 2020.'!H87</f>
        <v>1000</v>
      </c>
      <c r="H30" s="151">
        <f>'IZVRŠENJE PRORAČUNA 2020.'!I87</f>
        <v>880.5</v>
      </c>
      <c r="I30" s="152">
        <f t="shared" si="1"/>
        <v>0.88049999999999995</v>
      </c>
      <c r="J30" s="151">
        <f>'IZVRŠENJE PRORAČUNA 2020.'!K87</f>
        <v>119.5</v>
      </c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</row>
    <row r="31" spans="1:215" x14ac:dyDescent="0.2">
      <c r="A31" s="32"/>
      <c r="B31" s="32"/>
      <c r="C31" s="32">
        <v>323</v>
      </c>
      <c r="D31" s="32"/>
      <c r="E31" s="33"/>
      <c r="F31" s="33" t="s">
        <v>85</v>
      </c>
      <c r="G31" s="23">
        <f>SUM(G32:G37)</f>
        <v>2671200</v>
      </c>
      <c r="H31" s="23">
        <f>SUM(H32:H37)</f>
        <v>2665388.5200000005</v>
      </c>
      <c r="I31" s="24">
        <f t="shared" si="1"/>
        <v>0.9978243935309975</v>
      </c>
      <c r="J31" s="23">
        <f>SUM(J32:J37)</f>
        <v>5811.480000000156</v>
      </c>
    </row>
    <row r="32" spans="1:215" s="139" customFormat="1" x14ac:dyDescent="0.2">
      <c r="A32" s="34"/>
      <c r="B32" s="34"/>
      <c r="C32" s="34"/>
      <c r="D32" s="34">
        <v>3231</v>
      </c>
      <c r="E32" s="35"/>
      <c r="F32" s="35" t="s">
        <v>86</v>
      </c>
      <c r="G32" s="151">
        <f>'IZVRŠENJE PRORAČUNA 2020.'!H89</f>
        <v>37500</v>
      </c>
      <c r="H32" s="151">
        <f>'IZVRŠENJE PRORAČUNA 2020.'!I89</f>
        <v>23027.83</v>
      </c>
      <c r="I32" s="152">
        <f t="shared" si="1"/>
        <v>0.61407546666666668</v>
      </c>
      <c r="J32" s="151">
        <f>'IZVRŠENJE PRORAČUNA 2020.'!K89</f>
        <v>14472.169999999998</v>
      </c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</row>
    <row r="33" spans="1:215" s="139" customFormat="1" x14ac:dyDescent="0.2">
      <c r="A33" s="34"/>
      <c r="B33" s="34"/>
      <c r="C33" s="34"/>
      <c r="D33" s="34">
        <v>3232</v>
      </c>
      <c r="E33" s="35"/>
      <c r="F33" s="35" t="s">
        <v>162</v>
      </c>
      <c r="G33" s="151">
        <v>2249000</v>
      </c>
      <c r="H33" s="151">
        <v>2254685.3199999998</v>
      </c>
      <c r="I33" s="152">
        <f t="shared" si="1"/>
        <v>1.0025279324144063</v>
      </c>
      <c r="J33" s="151">
        <f>G33-H33</f>
        <v>-5685.3199999998324</v>
      </c>
      <c r="K33" s="153" t="s">
        <v>308</v>
      </c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</row>
    <row r="34" spans="1:215" s="139" customFormat="1" x14ac:dyDescent="0.2">
      <c r="A34" s="34"/>
      <c r="B34" s="34"/>
      <c r="C34" s="34"/>
      <c r="D34" s="34">
        <v>3233</v>
      </c>
      <c r="E34" s="35"/>
      <c r="F34" s="35" t="s">
        <v>88</v>
      </c>
      <c r="G34" s="151">
        <f>'IZVRŠENJE PRORAČUNA 2020.'!H91</f>
        <v>53000</v>
      </c>
      <c r="H34" s="151">
        <f>'IZVRŠENJE PRORAČUNA 2020.'!I91</f>
        <v>48450.2</v>
      </c>
      <c r="I34" s="152">
        <f t="shared" si="1"/>
        <v>0.91415471698113204</v>
      </c>
      <c r="J34" s="151">
        <f>'IZVRŠENJE PRORAČUNA 2020.'!K91</f>
        <v>4549.8000000000029</v>
      </c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</row>
    <row r="35" spans="1:215" s="139" customFormat="1" x14ac:dyDescent="0.2">
      <c r="A35" s="34"/>
      <c r="B35" s="34"/>
      <c r="C35" s="34"/>
      <c r="D35" s="34">
        <v>3237</v>
      </c>
      <c r="E35" s="35"/>
      <c r="F35" s="35" t="s">
        <v>91</v>
      </c>
      <c r="G35" s="151">
        <f>'IZVRŠENJE PRORAČUNA 2020.'!H94</f>
        <v>245000</v>
      </c>
      <c r="H35" s="151">
        <f>'IZVRŠENJE PRORAČUNA 2020.'!I94</f>
        <v>248313.01</v>
      </c>
      <c r="I35" s="152">
        <f t="shared" si="1"/>
        <v>1.0135224897959183</v>
      </c>
      <c r="J35" s="151">
        <f>'IZVRŠENJE PRORAČUNA 2020.'!K94</f>
        <v>-3313.0100000000093</v>
      </c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W35" s="153"/>
      <c r="DX35" s="153"/>
      <c r="DY35" s="153"/>
      <c r="DZ35" s="153"/>
      <c r="EA35" s="153"/>
      <c r="EB35" s="153"/>
      <c r="EC35" s="153"/>
      <c r="ED35" s="153"/>
      <c r="EE35" s="153"/>
      <c r="EF35" s="153"/>
      <c r="EG35" s="153"/>
      <c r="EH35" s="153"/>
      <c r="EI35" s="153"/>
      <c r="EJ35" s="153"/>
      <c r="EK35" s="153"/>
      <c r="EL35" s="153"/>
      <c r="EM35" s="153"/>
      <c r="EN35" s="153"/>
      <c r="EO35" s="153"/>
      <c r="EP35" s="153"/>
      <c r="EQ35" s="153"/>
      <c r="ER35" s="153"/>
      <c r="ES35" s="153"/>
      <c r="ET35" s="153"/>
      <c r="EU35" s="153"/>
      <c r="EV35" s="153"/>
      <c r="EW35" s="153"/>
      <c r="EX35" s="153"/>
      <c r="EY35" s="153"/>
      <c r="EZ35" s="153"/>
      <c r="FA35" s="153"/>
      <c r="FB35" s="153"/>
      <c r="FC35" s="153"/>
      <c r="FD35" s="153"/>
      <c r="FE35" s="153"/>
      <c r="FF35" s="153"/>
      <c r="FG35" s="153"/>
      <c r="FH35" s="153"/>
      <c r="FI35" s="153"/>
      <c r="FJ35" s="153"/>
      <c r="FK35" s="153"/>
      <c r="FL35" s="153"/>
      <c r="FM35" s="153"/>
      <c r="FN35" s="153"/>
      <c r="FO35" s="153"/>
      <c r="FP35" s="153"/>
      <c r="FQ35" s="153"/>
      <c r="FR35" s="153"/>
      <c r="FS35" s="153"/>
      <c r="FT35" s="153"/>
      <c r="FU35" s="153"/>
      <c r="FV35" s="153"/>
      <c r="FW35" s="153"/>
      <c r="FX35" s="153"/>
      <c r="FY35" s="153"/>
      <c r="FZ35" s="153"/>
      <c r="GA35" s="153"/>
      <c r="GB35" s="153"/>
      <c r="GC35" s="153"/>
      <c r="GD35" s="153"/>
      <c r="GE35" s="153"/>
      <c r="GF35" s="153"/>
      <c r="GG35" s="153"/>
      <c r="GH35" s="153"/>
      <c r="GI35" s="153"/>
      <c r="GJ35" s="153"/>
      <c r="GK35" s="153"/>
      <c r="GL35" s="153"/>
    </row>
    <row r="36" spans="1:215" s="139" customFormat="1" x14ac:dyDescent="0.2">
      <c r="A36" s="34"/>
      <c r="B36" s="34"/>
      <c r="C36" s="34"/>
      <c r="D36" s="34">
        <v>3238</v>
      </c>
      <c r="E36" s="35"/>
      <c r="F36" s="35" t="s">
        <v>92</v>
      </c>
      <c r="G36" s="151">
        <f>'IZVRŠENJE PRORAČUNA 2020.'!H95</f>
        <v>38000</v>
      </c>
      <c r="H36" s="151">
        <f>'IZVRŠENJE PRORAČUNA 2020.'!I95</f>
        <v>39510</v>
      </c>
      <c r="I36" s="152">
        <f t="shared" si="1"/>
        <v>1.0397368421052631</v>
      </c>
      <c r="J36" s="151">
        <f>'IZVRŠENJE PRORAČUNA 2020.'!K95</f>
        <v>-1510</v>
      </c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53"/>
      <c r="CT36" s="153"/>
      <c r="CU36" s="153"/>
      <c r="CV36" s="153"/>
      <c r="CW36" s="153"/>
      <c r="CX36" s="153"/>
      <c r="CY36" s="153"/>
      <c r="CZ36" s="153"/>
      <c r="DA36" s="153"/>
      <c r="DB36" s="153"/>
      <c r="DC36" s="153"/>
      <c r="DD36" s="153"/>
      <c r="DE36" s="153"/>
      <c r="DF36" s="153"/>
      <c r="DG36" s="153"/>
      <c r="DH36" s="153"/>
      <c r="DI36" s="153"/>
      <c r="DJ36" s="153"/>
      <c r="DK36" s="153"/>
      <c r="DL36" s="153"/>
      <c r="DM36" s="153"/>
      <c r="DN36" s="153"/>
      <c r="DO36" s="153"/>
      <c r="DP36" s="153"/>
      <c r="DQ36" s="153"/>
      <c r="DR36" s="153"/>
      <c r="DS36" s="153"/>
      <c r="DT36" s="153"/>
      <c r="DU36" s="153"/>
      <c r="DV36" s="153"/>
      <c r="DW36" s="153"/>
      <c r="DX36" s="153"/>
      <c r="DY36" s="153"/>
      <c r="DZ36" s="153"/>
      <c r="EA36" s="153"/>
      <c r="EB36" s="153"/>
      <c r="EC36" s="153"/>
      <c r="ED36" s="153"/>
      <c r="EE36" s="153"/>
      <c r="EF36" s="153"/>
      <c r="EG36" s="153"/>
      <c r="EH36" s="153"/>
      <c r="EI36" s="153"/>
      <c r="EJ36" s="153"/>
      <c r="EK36" s="153"/>
      <c r="EL36" s="153"/>
      <c r="EM36" s="153"/>
      <c r="EN36" s="153"/>
      <c r="EO36" s="153"/>
      <c r="EP36" s="153"/>
      <c r="EQ36" s="153"/>
      <c r="ER36" s="153"/>
      <c r="ES36" s="153"/>
      <c r="ET36" s="153"/>
      <c r="EU36" s="153"/>
      <c r="EV36" s="153"/>
      <c r="EW36" s="153"/>
      <c r="EX36" s="153"/>
      <c r="EY36" s="153"/>
      <c r="EZ36" s="153"/>
      <c r="FA36" s="153"/>
      <c r="FB36" s="153"/>
      <c r="FC36" s="153"/>
      <c r="FD36" s="153"/>
      <c r="FE36" s="153"/>
      <c r="FF36" s="153"/>
      <c r="FG36" s="153"/>
      <c r="FH36" s="153"/>
      <c r="FI36" s="153"/>
      <c r="FJ36" s="153"/>
      <c r="FK36" s="153"/>
      <c r="FL36" s="153"/>
      <c r="FM36" s="153"/>
      <c r="FN36" s="153"/>
      <c r="FO36" s="153"/>
      <c r="FP36" s="153"/>
      <c r="FQ36" s="153"/>
      <c r="FR36" s="153"/>
      <c r="FS36" s="153"/>
      <c r="FT36" s="153"/>
      <c r="FU36" s="153"/>
      <c r="FV36" s="153"/>
      <c r="FW36" s="153"/>
      <c r="FX36" s="153"/>
      <c r="FY36" s="153"/>
      <c r="FZ36" s="153"/>
      <c r="GA36" s="153"/>
      <c r="GB36" s="153"/>
      <c r="GC36" s="153"/>
      <c r="GD36" s="153"/>
      <c r="GE36" s="153"/>
      <c r="GF36" s="153"/>
      <c r="GG36" s="153"/>
      <c r="GH36" s="153"/>
      <c r="GI36" s="153"/>
      <c r="GJ36" s="153"/>
      <c r="GK36" s="153"/>
      <c r="GL36" s="153"/>
    </row>
    <row r="37" spans="1:215" s="139" customFormat="1" x14ac:dyDescent="0.2">
      <c r="A37" s="34"/>
      <c r="B37" s="34"/>
      <c r="C37" s="34"/>
      <c r="D37" s="34">
        <v>3239</v>
      </c>
      <c r="E37" s="35"/>
      <c r="F37" s="35" t="s">
        <v>93</v>
      </c>
      <c r="G37" s="151">
        <f>'IZVRŠENJE PRORAČUNA 2020.'!H96</f>
        <v>48700</v>
      </c>
      <c r="H37" s="151">
        <f>'IZVRŠENJE PRORAČUNA 2020.'!I96</f>
        <v>51402.16</v>
      </c>
      <c r="I37" s="152">
        <f t="shared" si="1"/>
        <v>1.0554858316221767</v>
      </c>
      <c r="J37" s="151">
        <f>'IZVRŠENJE PRORAČUNA 2020.'!K96</f>
        <v>-2702.1600000000035</v>
      </c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3"/>
      <c r="FG37" s="153"/>
      <c r="FH37" s="153"/>
      <c r="FI37" s="153"/>
      <c r="FJ37" s="153"/>
      <c r="FK37" s="153"/>
      <c r="FL37" s="153"/>
      <c r="FM37" s="153"/>
      <c r="FN37" s="153"/>
      <c r="FO37" s="153"/>
      <c r="FP37" s="153"/>
      <c r="FQ37" s="153"/>
      <c r="FR37" s="153"/>
      <c r="FS37" s="153"/>
      <c r="FT37" s="153"/>
      <c r="FU37" s="153"/>
      <c r="FV37" s="153"/>
      <c r="FW37" s="153"/>
      <c r="FX37" s="153"/>
      <c r="FY37" s="153"/>
      <c r="FZ37" s="153"/>
      <c r="GA37" s="153"/>
      <c r="GB37" s="153"/>
      <c r="GC37" s="153"/>
      <c r="GD37" s="153"/>
      <c r="GE37" s="153"/>
      <c r="GF37" s="153"/>
      <c r="GG37" s="153"/>
      <c r="GH37" s="153"/>
      <c r="GI37" s="153"/>
      <c r="GJ37" s="153"/>
      <c r="GK37" s="153"/>
      <c r="GL37" s="153"/>
    </row>
    <row r="38" spans="1:215" x14ac:dyDescent="0.2">
      <c r="A38" s="34"/>
      <c r="B38" s="34"/>
      <c r="C38" s="32">
        <v>324</v>
      </c>
      <c r="D38" s="34"/>
      <c r="E38" s="35"/>
      <c r="F38" s="33" t="s">
        <v>94</v>
      </c>
      <c r="G38" s="23">
        <f>G39</f>
        <v>2600</v>
      </c>
      <c r="H38" s="23">
        <f>H39</f>
        <v>2559.61</v>
      </c>
      <c r="I38" s="24">
        <f t="shared" si="1"/>
        <v>0.98446538461538469</v>
      </c>
      <c r="J38" s="23">
        <f>J39</f>
        <v>40.389999999999873</v>
      </c>
    </row>
    <row r="39" spans="1:215" s="139" customFormat="1" x14ac:dyDescent="0.2">
      <c r="A39" s="34"/>
      <c r="B39" s="34"/>
      <c r="C39" s="34"/>
      <c r="D39" s="34">
        <v>3241</v>
      </c>
      <c r="E39" s="35"/>
      <c r="F39" s="35" t="s">
        <v>163</v>
      </c>
      <c r="G39" s="151">
        <f>'IZVRŠENJE PRORAČUNA 2020.'!H98</f>
        <v>2600</v>
      </c>
      <c r="H39" s="151">
        <f>'IZVRŠENJE PRORAČUNA 2020.'!I98</f>
        <v>2559.61</v>
      </c>
      <c r="I39" s="152">
        <f t="shared" si="1"/>
        <v>0.98446538461538469</v>
      </c>
      <c r="J39" s="151">
        <f>'IZVRŠENJE PRORAČUNA 2020.'!K98</f>
        <v>40.389999999999873</v>
      </c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153"/>
      <c r="CQ39" s="153"/>
      <c r="CR39" s="153"/>
      <c r="CS39" s="153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153"/>
      <c r="DM39" s="153"/>
      <c r="DN39" s="153"/>
      <c r="DO39" s="153"/>
      <c r="DP39" s="153"/>
      <c r="DQ39" s="153"/>
      <c r="DR39" s="153"/>
      <c r="DS39" s="153"/>
      <c r="DT39" s="153"/>
      <c r="DU39" s="153"/>
      <c r="DV39" s="153"/>
      <c r="DW39" s="153"/>
      <c r="DX39" s="153"/>
      <c r="DY39" s="153"/>
      <c r="DZ39" s="153"/>
      <c r="EA39" s="153"/>
      <c r="EB39" s="153"/>
      <c r="EC39" s="153"/>
      <c r="ED39" s="153"/>
      <c r="EE39" s="153"/>
      <c r="EF39" s="153"/>
      <c r="EG39" s="153"/>
      <c r="EH39" s="153"/>
      <c r="EI39" s="153"/>
      <c r="EJ39" s="153"/>
      <c r="EK39" s="153"/>
      <c r="EL39" s="153"/>
      <c r="EM39" s="153"/>
      <c r="EN39" s="153"/>
      <c r="EO39" s="153"/>
      <c r="EP39" s="153"/>
      <c r="EQ39" s="153"/>
      <c r="ER39" s="153"/>
      <c r="ES39" s="153"/>
      <c r="ET39" s="153"/>
      <c r="EU39" s="153"/>
      <c r="EV39" s="153"/>
      <c r="EW39" s="153"/>
      <c r="EX39" s="153"/>
      <c r="EY39" s="153"/>
      <c r="EZ39" s="153"/>
      <c r="FA39" s="153"/>
      <c r="FB39" s="153"/>
      <c r="FC39" s="153"/>
      <c r="FD39" s="153"/>
      <c r="FE39" s="153"/>
      <c r="FF39" s="153"/>
      <c r="FG39" s="153"/>
      <c r="FH39" s="153"/>
      <c r="FI39" s="153"/>
      <c r="FJ39" s="153"/>
      <c r="FK39" s="153"/>
      <c r="FL39" s="153"/>
      <c r="FM39" s="153"/>
      <c r="FN39" s="153"/>
      <c r="FO39" s="153"/>
      <c r="FP39" s="153"/>
      <c r="FQ39" s="153"/>
      <c r="FR39" s="153"/>
      <c r="FS39" s="153"/>
      <c r="FT39" s="153"/>
      <c r="FU39" s="153"/>
      <c r="FV39" s="153"/>
      <c r="FW39" s="153"/>
      <c r="FX39" s="153"/>
      <c r="FY39" s="153"/>
      <c r="FZ39" s="153"/>
      <c r="GA39" s="153"/>
      <c r="GB39" s="153"/>
      <c r="GC39" s="153"/>
      <c r="GD39" s="153"/>
      <c r="GE39" s="153"/>
      <c r="GF39" s="153"/>
      <c r="GG39" s="153"/>
      <c r="GH39" s="153"/>
      <c r="GI39" s="153"/>
      <c r="GJ39" s="153"/>
      <c r="GK39" s="153"/>
      <c r="GL39" s="153"/>
    </row>
    <row r="40" spans="1:215" x14ac:dyDescent="0.2">
      <c r="A40" s="32"/>
      <c r="B40" s="32"/>
      <c r="C40" s="32">
        <v>329</v>
      </c>
      <c r="D40" s="32"/>
      <c r="E40" s="33"/>
      <c r="F40" s="33" t="s">
        <v>96</v>
      </c>
      <c r="G40" s="23">
        <f>SUM(G41:G45)</f>
        <v>117500</v>
      </c>
      <c r="H40" s="23">
        <f>SUM(H41:H45)</f>
        <v>118270.61</v>
      </c>
      <c r="I40" s="24">
        <f t="shared" si="1"/>
        <v>1.0065583829787235</v>
      </c>
      <c r="J40" s="23">
        <f>SUM(J41:J45)</f>
        <v>-770.6100000000024</v>
      </c>
    </row>
    <row r="41" spans="1:215" s="139" customFormat="1" ht="22.5" x14ac:dyDescent="0.2">
      <c r="A41" s="34"/>
      <c r="B41" s="34"/>
      <c r="C41" s="34"/>
      <c r="D41" s="34">
        <v>3291</v>
      </c>
      <c r="E41" s="35"/>
      <c r="F41" s="154" t="s">
        <v>164</v>
      </c>
      <c r="G41" s="151">
        <f>'IZVRŠENJE PRORAČUNA 2020.'!H100</f>
        <v>40000</v>
      </c>
      <c r="H41" s="151">
        <f>'IZVRŠENJE PRORAČUNA 2020.'!I100</f>
        <v>52807.01</v>
      </c>
      <c r="I41" s="152">
        <f t="shared" si="1"/>
        <v>1.3201752500000001</v>
      </c>
      <c r="J41" s="151">
        <f>'IZVRŠENJE PRORAČUNA 2020.'!K100</f>
        <v>-12807.010000000002</v>
      </c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/>
      <c r="CA41" s="153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153"/>
      <c r="CR41" s="153"/>
      <c r="CS41" s="153"/>
      <c r="CT41" s="153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3"/>
      <c r="DL41" s="153"/>
      <c r="DM41" s="153"/>
      <c r="DN41" s="153"/>
      <c r="DO41" s="153"/>
      <c r="DP41" s="153"/>
      <c r="DQ41" s="153"/>
      <c r="DR41" s="153"/>
      <c r="DS41" s="153"/>
      <c r="DT41" s="153"/>
      <c r="DU41" s="153"/>
      <c r="DV41" s="153"/>
      <c r="DW41" s="153"/>
      <c r="DX41" s="153"/>
      <c r="DY41" s="153"/>
      <c r="DZ41" s="153"/>
      <c r="EA41" s="153"/>
      <c r="EB41" s="153"/>
      <c r="EC41" s="153"/>
      <c r="ED41" s="153"/>
      <c r="EE41" s="153"/>
      <c r="EF41" s="153"/>
      <c r="EG41" s="153"/>
      <c r="EH41" s="153"/>
      <c r="EI41" s="153"/>
      <c r="EJ41" s="153"/>
      <c r="EK41" s="153"/>
      <c r="EL41" s="153"/>
      <c r="EM41" s="153"/>
      <c r="EN41" s="153"/>
      <c r="EO41" s="153"/>
      <c r="EP41" s="153"/>
      <c r="EQ41" s="153"/>
      <c r="ER41" s="153"/>
      <c r="ES41" s="153"/>
      <c r="ET41" s="153"/>
      <c r="EU41" s="153"/>
      <c r="EV41" s="153"/>
      <c r="EW41" s="153"/>
      <c r="EX41" s="153"/>
      <c r="EY41" s="153"/>
      <c r="EZ41" s="153"/>
      <c r="FA41" s="153"/>
      <c r="FB41" s="153"/>
      <c r="FC41" s="153"/>
      <c r="FD41" s="153"/>
      <c r="FE41" s="153"/>
      <c r="FF41" s="153"/>
      <c r="FG41" s="153"/>
      <c r="FH41" s="153"/>
      <c r="FI41" s="153"/>
      <c r="FJ41" s="153"/>
      <c r="FK41" s="153"/>
      <c r="FL41" s="153"/>
      <c r="FM41" s="153"/>
      <c r="FN41" s="153"/>
      <c r="FO41" s="153"/>
      <c r="FP41" s="153"/>
      <c r="FQ41" s="153"/>
      <c r="FR41" s="153"/>
      <c r="FS41" s="153"/>
      <c r="FT41" s="153"/>
      <c r="FU41" s="153"/>
      <c r="FV41" s="153"/>
      <c r="FW41" s="153"/>
      <c r="FX41" s="153"/>
      <c r="FY41" s="153"/>
      <c r="FZ41" s="153"/>
      <c r="GA41" s="153"/>
      <c r="GB41" s="153"/>
      <c r="GC41" s="153"/>
      <c r="GD41" s="153"/>
      <c r="GE41" s="153"/>
      <c r="GF41" s="153"/>
      <c r="GG41" s="153"/>
      <c r="GH41" s="153"/>
      <c r="GI41" s="153"/>
      <c r="GJ41" s="153"/>
      <c r="GK41" s="153"/>
      <c r="GL41" s="153"/>
    </row>
    <row r="42" spans="1:215" s="139" customFormat="1" x14ac:dyDescent="0.2">
      <c r="A42" s="34"/>
      <c r="B42" s="34"/>
      <c r="C42" s="34"/>
      <c r="D42" s="34">
        <v>3292</v>
      </c>
      <c r="E42" s="35"/>
      <c r="F42" s="35" t="s">
        <v>97</v>
      </c>
      <c r="G42" s="151">
        <f>'IZVRŠENJE PRORAČUNA 2020.'!H101</f>
        <v>11100</v>
      </c>
      <c r="H42" s="151">
        <f>'IZVRŠENJE PRORAČUNA 2020.'!I101</f>
        <v>11081.83</v>
      </c>
      <c r="I42" s="152">
        <f t="shared" si="1"/>
        <v>0.99836306306306311</v>
      </c>
      <c r="J42" s="151">
        <f>'IZVRŠENJE PRORAČUNA 2020.'!K101</f>
        <v>18.170000000000073</v>
      </c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  <c r="DT42" s="153"/>
      <c r="DU42" s="153"/>
      <c r="DV42" s="153"/>
      <c r="DW42" s="153"/>
      <c r="DX42" s="153"/>
      <c r="DY42" s="153"/>
      <c r="DZ42" s="153"/>
      <c r="EA42" s="153"/>
      <c r="EB42" s="153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153"/>
      <c r="EP42" s="153"/>
      <c r="EQ42" s="153"/>
      <c r="ER42" s="153"/>
      <c r="ES42" s="153"/>
      <c r="ET42" s="153"/>
      <c r="EU42" s="153"/>
      <c r="EV42" s="153"/>
      <c r="EW42" s="153"/>
      <c r="EX42" s="153"/>
      <c r="EY42" s="153"/>
      <c r="EZ42" s="153"/>
      <c r="FA42" s="153"/>
      <c r="FB42" s="153"/>
      <c r="FC42" s="153"/>
      <c r="FD42" s="153"/>
      <c r="FE42" s="153"/>
      <c r="FF42" s="153"/>
      <c r="FG42" s="153"/>
      <c r="FH42" s="153"/>
      <c r="FI42" s="153"/>
      <c r="FJ42" s="153"/>
      <c r="FK42" s="153"/>
      <c r="FL42" s="153"/>
      <c r="FM42" s="153"/>
      <c r="FN42" s="153"/>
      <c r="FO42" s="153"/>
      <c r="FP42" s="153"/>
      <c r="FQ42" s="153"/>
      <c r="FR42" s="153"/>
      <c r="FS42" s="153"/>
      <c r="FT42" s="153"/>
      <c r="FU42" s="153"/>
      <c r="FV42" s="153"/>
      <c r="FW42" s="153"/>
      <c r="FX42" s="153"/>
      <c r="FY42" s="153"/>
      <c r="FZ42" s="153"/>
      <c r="GA42" s="153"/>
      <c r="GB42" s="153"/>
      <c r="GC42" s="153"/>
      <c r="GD42" s="153"/>
      <c r="GE42" s="153"/>
      <c r="GF42" s="153"/>
      <c r="GG42" s="153"/>
      <c r="GH42" s="153"/>
      <c r="GI42" s="153"/>
      <c r="GJ42" s="153"/>
      <c r="GK42" s="153"/>
      <c r="GL42" s="153"/>
    </row>
    <row r="43" spans="1:215" s="139" customFormat="1" x14ac:dyDescent="0.2">
      <c r="A43" s="34"/>
      <c r="B43" s="34"/>
      <c r="C43" s="34"/>
      <c r="D43" s="34">
        <v>3293</v>
      </c>
      <c r="E43" s="35"/>
      <c r="F43" s="35" t="s">
        <v>98</v>
      </c>
      <c r="G43" s="151">
        <f>'IZVRŠENJE PRORAČUNA 2020.'!H102</f>
        <v>31800</v>
      </c>
      <c r="H43" s="151">
        <f>'IZVRŠENJE PRORAČUNA 2020.'!I102</f>
        <v>29477.77</v>
      </c>
      <c r="I43" s="152">
        <f t="shared" si="1"/>
        <v>0.92697389937106922</v>
      </c>
      <c r="J43" s="151">
        <f>'IZVRŠENJE PRORAČUNA 2020.'!K102</f>
        <v>2322.23</v>
      </c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153"/>
      <c r="DW43" s="153"/>
      <c r="DX43" s="153"/>
      <c r="DY43" s="153"/>
      <c r="DZ43" s="153"/>
      <c r="EA43" s="153"/>
      <c r="EB43" s="153"/>
      <c r="EC43" s="153"/>
      <c r="ED43" s="153"/>
      <c r="EE43" s="153"/>
      <c r="EF43" s="153"/>
      <c r="EG43" s="153"/>
      <c r="EH43" s="153"/>
      <c r="EI43" s="153"/>
      <c r="EJ43" s="153"/>
      <c r="EK43" s="153"/>
      <c r="EL43" s="153"/>
      <c r="EM43" s="153"/>
      <c r="EN43" s="153"/>
      <c r="EO43" s="153"/>
      <c r="EP43" s="153"/>
      <c r="EQ43" s="153"/>
      <c r="ER43" s="153"/>
      <c r="ES43" s="153"/>
      <c r="ET43" s="153"/>
      <c r="EU43" s="153"/>
      <c r="EV43" s="153"/>
      <c r="EW43" s="153"/>
      <c r="EX43" s="153"/>
      <c r="EY43" s="153"/>
      <c r="EZ43" s="153"/>
      <c r="FA43" s="153"/>
      <c r="FB43" s="153"/>
      <c r="FC43" s="153"/>
      <c r="FD43" s="153"/>
      <c r="FE43" s="153"/>
      <c r="FF43" s="153"/>
      <c r="FG43" s="153"/>
      <c r="FH43" s="153"/>
      <c r="FI43" s="153"/>
      <c r="FJ43" s="153"/>
      <c r="FK43" s="153"/>
      <c r="FL43" s="153"/>
      <c r="FM43" s="153"/>
      <c r="FN43" s="153"/>
      <c r="FO43" s="153"/>
      <c r="FP43" s="153"/>
      <c r="FQ43" s="153"/>
      <c r="FR43" s="153"/>
      <c r="FS43" s="153"/>
      <c r="FT43" s="153"/>
      <c r="FU43" s="153"/>
      <c r="FV43" s="153"/>
      <c r="FW43" s="153"/>
      <c r="FX43" s="153"/>
      <c r="FY43" s="153"/>
      <c r="FZ43" s="153"/>
      <c r="GA43" s="153"/>
      <c r="GB43" s="153"/>
      <c r="GC43" s="153"/>
      <c r="GD43" s="153"/>
      <c r="GE43" s="153"/>
      <c r="GF43" s="153"/>
      <c r="GG43" s="153"/>
      <c r="GH43" s="153"/>
      <c r="GI43" s="153"/>
      <c r="GJ43" s="153"/>
      <c r="GK43" s="153"/>
      <c r="GL43" s="153"/>
    </row>
    <row r="44" spans="1:215" s="139" customFormat="1" x14ac:dyDescent="0.2">
      <c r="A44" s="34"/>
      <c r="B44" s="34"/>
      <c r="C44" s="34"/>
      <c r="D44" s="34">
        <v>3295</v>
      </c>
      <c r="E44" s="35"/>
      <c r="F44" s="35" t="s">
        <v>99</v>
      </c>
      <c r="G44" s="151">
        <f>'IZVRŠENJE PRORAČUNA 2020.'!H103</f>
        <v>11500</v>
      </c>
      <c r="H44" s="151">
        <f>'IZVRŠENJE PRORAČUNA 2020.'!I103</f>
        <v>6074.53</v>
      </c>
      <c r="I44" s="152">
        <f t="shared" si="1"/>
        <v>0.52822000000000002</v>
      </c>
      <c r="J44" s="151">
        <f>'IZVRŠENJE PRORAČUNA 2020.'!K103</f>
        <v>5425.47</v>
      </c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153"/>
      <c r="BV44" s="153"/>
      <c r="BW44" s="153"/>
      <c r="BX44" s="153"/>
      <c r="BY44" s="153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  <c r="DS44" s="153"/>
      <c r="DT44" s="153"/>
      <c r="DU44" s="153"/>
      <c r="DV44" s="153"/>
      <c r="DW44" s="153"/>
      <c r="DX44" s="153"/>
      <c r="DY44" s="153"/>
      <c r="DZ44" s="153"/>
      <c r="EA44" s="153"/>
      <c r="EB44" s="153"/>
      <c r="EC44" s="153"/>
      <c r="ED44" s="153"/>
      <c r="EE44" s="153"/>
      <c r="EF44" s="153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53"/>
      <c r="EX44" s="153"/>
      <c r="EY44" s="153"/>
      <c r="EZ44" s="153"/>
      <c r="FA44" s="153"/>
      <c r="FB44" s="153"/>
      <c r="FC44" s="153"/>
      <c r="FD44" s="153"/>
      <c r="FE44" s="153"/>
      <c r="FF44" s="153"/>
      <c r="FG44" s="153"/>
      <c r="FH44" s="153"/>
      <c r="FI44" s="153"/>
      <c r="FJ44" s="153"/>
      <c r="FK44" s="153"/>
      <c r="FL44" s="153"/>
      <c r="FM44" s="153"/>
      <c r="FN44" s="153"/>
      <c r="FO44" s="153"/>
      <c r="FP44" s="153"/>
      <c r="FQ44" s="153"/>
      <c r="FR44" s="153"/>
      <c r="FS44" s="153"/>
      <c r="FT44" s="153"/>
      <c r="FU44" s="153"/>
      <c r="FV44" s="153"/>
      <c r="FW44" s="153"/>
      <c r="FX44" s="153"/>
      <c r="FY44" s="153"/>
      <c r="FZ44" s="153"/>
      <c r="GA44" s="153"/>
      <c r="GB44" s="153"/>
      <c r="GC44" s="153"/>
      <c r="GD44" s="153"/>
      <c r="GE44" s="153"/>
      <c r="GF44" s="153"/>
      <c r="GG44" s="153"/>
      <c r="GH44" s="153"/>
      <c r="GI44" s="153"/>
      <c r="GJ44" s="153"/>
      <c r="GK44" s="153"/>
      <c r="GL44" s="153"/>
    </row>
    <row r="45" spans="1:215" s="139" customFormat="1" x14ac:dyDescent="0.2">
      <c r="A45" s="34"/>
      <c r="B45" s="34"/>
      <c r="C45" s="34"/>
      <c r="D45" s="34">
        <v>3299</v>
      </c>
      <c r="E45" s="35"/>
      <c r="F45" s="35" t="s">
        <v>96</v>
      </c>
      <c r="G45" s="151">
        <f>'IZVRŠENJE PRORAČUNA 2020.'!H104</f>
        <v>23100</v>
      </c>
      <c r="H45" s="151">
        <f>'IZVRŠENJE PRORAČUNA 2020.'!I104</f>
        <v>18829.47</v>
      </c>
      <c r="I45" s="152">
        <f t="shared" si="1"/>
        <v>0.81512857142857142</v>
      </c>
      <c r="J45" s="151">
        <f>'IZVRŠENJE PRORAČUNA 2020.'!K104</f>
        <v>4270.53</v>
      </c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  <c r="BQ45" s="153"/>
      <c r="BR45" s="153"/>
      <c r="BS45" s="153"/>
      <c r="BT45" s="153"/>
      <c r="BU45" s="153"/>
      <c r="BV45" s="153"/>
      <c r="BW45" s="153"/>
      <c r="BX45" s="153"/>
      <c r="BY45" s="153"/>
      <c r="BZ45" s="153"/>
      <c r="CA45" s="153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153"/>
      <c r="CQ45" s="153"/>
      <c r="CR45" s="153"/>
      <c r="CS45" s="153"/>
      <c r="CT45" s="153"/>
      <c r="CU45" s="153"/>
      <c r="CV45" s="153"/>
      <c r="CW45" s="153"/>
      <c r="CX45" s="153"/>
      <c r="CY45" s="153"/>
      <c r="CZ45" s="153"/>
      <c r="DA45" s="153"/>
      <c r="DB45" s="153"/>
      <c r="DC45" s="153"/>
      <c r="DD45" s="153"/>
      <c r="DE45" s="153"/>
      <c r="DF45" s="153"/>
      <c r="DG45" s="153"/>
      <c r="DH45" s="153"/>
      <c r="DI45" s="153"/>
      <c r="DJ45" s="153"/>
      <c r="DK45" s="153"/>
      <c r="DL45" s="153"/>
      <c r="DM45" s="153"/>
      <c r="DN45" s="153"/>
      <c r="DO45" s="153"/>
      <c r="DP45" s="153"/>
      <c r="DQ45" s="153"/>
      <c r="DR45" s="153"/>
      <c r="DS45" s="153"/>
      <c r="DT45" s="153"/>
      <c r="DU45" s="153"/>
      <c r="DV45" s="153"/>
      <c r="DW45" s="153"/>
      <c r="DX45" s="153"/>
      <c r="DY45" s="153"/>
      <c r="DZ45" s="153"/>
      <c r="EA45" s="153"/>
      <c r="EB45" s="153"/>
      <c r="EC45" s="153"/>
      <c r="ED45" s="153"/>
      <c r="EE45" s="153"/>
      <c r="EF45" s="153"/>
      <c r="EG45" s="153"/>
      <c r="EH45" s="153"/>
      <c r="EI45" s="153"/>
      <c r="EJ45" s="153"/>
      <c r="EK45" s="153"/>
      <c r="EL45" s="153"/>
      <c r="EM45" s="153"/>
      <c r="EN45" s="153"/>
      <c r="EO45" s="153"/>
      <c r="EP45" s="153"/>
      <c r="EQ45" s="153"/>
      <c r="ER45" s="153"/>
      <c r="ES45" s="153"/>
      <c r="ET45" s="153"/>
      <c r="EU45" s="153"/>
      <c r="EV45" s="153"/>
      <c r="EW45" s="153"/>
      <c r="EX45" s="153"/>
      <c r="EY45" s="153"/>
      <c r="EZ45" s="153"/>
      <c r="FA45" s="153"/>
      <c r="FB45" s="153"/>
      <c r="FC45" s="153"/>
      <c r="FD45" s="153"/>
      <c r="FE45" s="153"/>
      <c r="FF45" s="153"/>
      <c r="FG45" s="153"/>
      <c r="FH45" s="153"/>
      <c r="FI45" s="153"/>
      <c r="FJ45" s="153"/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  <c r="GG45" s="153"/>
      <c r="GH45" s="153"/>
      <c r="GI45" s="153"/>
      <c r="GJ45" s="153"/>
      <c r="GK45" s="153"/>
      <c r="GL45" s="153"/>
    </row>
    <row r="46" spans="1:215" x14ac:dyDescent="0.2">
      <c r="A46" s="200" t="s">
        <v>165</v>
      </c>
      <c r="B46" s="200"/>
      <c r="C46" s="200"/>
      <c r="D46" s="200"/>
      <c r="E46" s="200"/>
      <c r="F46" s="200"/>
      <c r="G46" s="29">
        <f>G47</f>
        <v>246500</v>
      </c>
      <c r="H46" s="29">
        <f>H47</f>
        <v>246133.25</v>
      </c>
      <c r="I46" s="30">
        <f t="shared" si="1"/>
        <v>0.99851217038539553</v>
      </c>
      <c r="J46" s="29">
        <f>J47</f>
        <v>366.75</v>
      </c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</row>
    <row r="47" spans="1:215" ht="22.5" x14ac:dyDescent="0.2">
      <c r="A47" s="32">
        <v>4</v>
      </c>
      <c r="B47" s="32"/>
      <c r="C47" s="32"/>
      <c r="D47" s="32"/>
      <c r="E47" s="33"/>
      <c r="F47" s="36" t="s">
        <v>166</v>
      </c>
      <c r="G47" s="23">
        <f>G48+G53</f>
        <v>246500</v>
      </c>
      <c r="H47" s="23">
        <f>H48+H53</f>
        <v>246133.25</v>
      </c>
      <c r="I47" s="24">
        <f t="shared" si="1"/>
        <v>0.99851217038539553</v>
      </c>
      <c r="J47" s="23">
        <f>J48+J53</f>
        <v>366.75</v>
      </c>
    </row>
    <row r="48" spans="1:215" ht="22.5" x14ac:dyDescent="0.2">
      <c r="A48" s="32"/>
      <c r="B48" s="32">
        <v>41</v>
      </c>
      <c r="C48" s="32"/>
      <c r="D48" s="32"/>
      <c r="E48" s="33"/>
      <c r="F48" s="36" t="s">
        <v>129</v>
      </c>
      <c r="G48" s="23">
        <f>G49+G51</f>
        <v>12000</v>
      </c>
      <c r="H48" s="23">
        <f>H49+H51</f>
        <v>0</v>
      </c>
      <c r="I48" s="24">
        <f t="shared" si="1"/>
        <v>0</v>
      </c>
      <c r="J48" s="23">
        <f>J49+J51</f>
        <v>12000</v>
      </c>
    </row>
    <row r="49" spans="1:215" x14ac:dyDescent="0.2">
      <c r="A49" s="32"/>
      <c r="B49" s="32"/>
      <c r="C49" s="32">
        <v>411</v>
      </c>
      <c r="D49" s="32"/>
      <c r="E49" s="33"/>
      <c r="F49" s="36" t="s">
        <v>130</v>
      </c>
      <c r="G49" s="23">
        <f>G50</f>
        <v>0</v>
      </c>
      <c r="H49" s="23">
        <f>H50</f>
        <v>0</v>
      </c>
      <c r="I49" s="24" t="e">
        <f t="shared" si="1"/>
        <v>#DIV/0!</v>
      </c>
      <c r="J49" s="23">
        <f>J50</f>
        <v>0</v>
      </c>
    </row>
    <row r="50" spans="1:215" s="139" customFormat="1" x14ac:dyDescent="0.2">
      <c r="A50" s="34"/>
      <c r="B50" s="34"/>
      <c r="C50" s="34"/>
      <c r="D50" s="34">
        <v>4111</v>
      </c>
      <c r="E50" s="35"/>
      <c r="F50" s="154" t="s">
        <v>66</v>
      </c>
      <c r="G50" s="151">
        <f>'IZVRŠENJE PRORAČUNA 2020.'!H134</f>
        <v>0</v>
      </c>
      <c r="H50" s="151">
        <f>'IZVRŠENJE PRORAČUNA 2020.'!I134</f>
        <v>0</v>
      </c>
      <c r="I50" s="152" t="e">
        <f t="shared" si="1"/>
        <v>#DIV/0!</v>
      </c>
      <c r="J50" s="151">
        <f>'IZVRŠENJE PRORAČUNA 2020.'!K134</f>
        <v>0</v>
      </c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  <c r="BQ50" s="153"/>
      <c r="BR50" s="153"/>
      <c r="BS50" s="153"/>
      <c r="BT50" s="153"/>
      <c r="BU50" s="153"/>
      <c r="BV50" s="153"/>
      <c r="BW50" s="153"/>
      <c r="BX50" s="153"/>
      <c r="BY50" s="153"/>
      <c r="BZ50" s="153"/>
      <c r="CA50" s="153"/>
      <c r="CB50" s="153"/>
      <c r="CC50" s="153"/>
      <c r="CD50" s="153"/>
      <c r="CE50" s="153"/>
      <c r="CF50" s="153"/>
      <c r="CG50" s="153"/>
      <c r="CH50" s="153"/>
      <c r="CI50" s="153"/>
      <c r="CJ50" s="153"/>
      <c r="CK50" s="153"/>
      <c r="CL50" s="153"/>
      <c r="CM50" s="153"/>
      <c r="CN50" s="153"/>
      <c r="CO50" s="153"/>
      <c r="CP50" s="153"/>
      <c r="CQ50" s="153"/>
      <c r="CR50" s="153"/>
      <c r="CS50" s="153"/>
      <c r="CT50" s="153"/>
      <c r="CU50" s="153"/>
      <c r="CV50" s="153"/>
      <c r="CW50" s="153"/>
      <c r="CX50" s="153"/>
      <c r="CY50" s="153"/>
      <c r="CZ50" s="153"/>
      <c r="DA50" s="153"/>
      <c r="DB50" s="153"/>
      <c r="DC50" s="153"/>
      <c r="DD50" s="153"/>
      <c r="DE50" s="153"/>
      <c r="DF50" s="153"/>
      <c r="DG50" s="153"/>
      <c r="DH50" s="153"/>
      <c r="DI50" s="153"/>
      <c r="DJ50" s="153"/>
      <c r="DK50" s="153"/>
      <c r="DL50" s="153"/>
      <c r="DM50" s="153"/>
      <c r="DN50" s="153"/>
      <c r="DO50" s="153"/>
      <c r="DP50" s="153"/>
      <c r="DQ50" s="153"/>
      <c r="DR50" s="153"/>
      <c r="DS50" s="153"/>
      <c r="DT50" s="153"/>
      <c r="DU50" s="153"/>
      <c r="DV50" s="153"/>
      <c r="DW50" s="153"/>
      <c r="DX50" s="153"/>
      <c r="DY50" s="153"/>
      <c r="DZ50" s="153"/>
      <c r="EA50" s="153"/>
      <c r="EB50" s="153"/>
      <c r="EC50" s="153"/>
      <c r="ED50" s="153"/>
      <c r="EE50" s="153"/>
      <c r="EF50" s="153"/>
      <c r="EG50" s="153"/>
      <c r="EH50" s="153"/>
      <c r="EI50" s="153"/>
      <c r="EJ50" s="153"/>
      <c r="EK50" s="153"/>
      <c r="EL50" s="153"/>
      <c r="EM50" s="153"/>
      <c r="EN50" s="153"/>
      <c r="EO50" s="153"/>
      <c r="EP50" s="153"/>
      <c r="EQ50" s="153"/>
      <c r="ER50" s="153"/>
      <c r="ES50" s="153"/>
      <c r="ET50" s="153"/>
      <c r="EU50" s="153"/>
      <c r="EV50" s="153"/>
      <c r="EW50" s="153"/>
      <c r="EX50" s="153"/>
      <c r="EY50" s="153"/>
      <c r="EZ50" s="153"/>
      <c r="FA50" s="153"/>
      <c r="FB50" s="153"/>
      <c r="FC50" s="153"/>
      <c r="FD50" s="153"/>
      <c r="FE50" s="153"/>
      <c r="FF50" s="153"/>
      <c r="FG50" s="153"/>
      <c r="FH50" s="153"/>
      <c r="FI50" s="153"/>
      <c r="FJ50" s="153"/>
      <c r="FK50" s="153"/>
      <c r="FL50" s="153"/>
      <c r="FM50" s="153"/>
      <c r="FN50" s="153"/>
      <c r="FO50" s="153"/>
      <c r="FP50" s="153"/>
      <c r="FQ50" s="153"/>
      <c r="FR50" s="153"/>
      <c r="FS50" s="153"/>
      <c r="FT50" s="153"/>
      <c r="FU50" s="153"/>
      <c r="FV50" s="153"/>
      <c r="FW50" s="153"/>
      <c r="FX50" s="153"/>
      <c r="FY50" s="153"/>
      <c r="FZ50" s="153"/>
      <c r="GA50" s="153"/>
      <c r="GB50" s="153"/>
      <c r="GC50" s="153"/>
      <c r="GD50" s="153"/>
      <c r="GE50" s="153"/>
      <c r="GF50" s="153"/>
      <c r="GG50" s="153"/>
      <c r="GH50" s="153"/>
      <c r="GI50" s="153"/>
      <c r="GJ50" s="153"/>
      <c r="GK50" s="153"/>
      <c r="GL50" s="153"/>
    </row>
    <row r="51" spans="1:215" x14ac:dyDescent="0.2">
      <c r="A51" s="32"/>
      <c r="B51" s="32"/>
      <c r="C51" s="32">
        <v>412</v>
      </c>
      <c r="D51" s="32"/>
      <c r="E51" s="33"/>
      <c r="F51" s="36" t="s">
        <v>132</v>
      </c>
      <c r="G51" s="23">
        <f>G52</f>
        <v>12000</v>
      </c>
      <c r="H51" s="23">
        <f>H52</f>
        <v>0</v>
      </c>
      <c r="I51" s="24">
        <f t="shared" si="1"/>
        <v>0</v>
      </c>
      <c r="J51" s="23">
        <f>J52</f>
        <v>12000</v>
      </c>
    </row>
    <row r="52" spans="1:215" s="139" customFormat="1" x14ac:dyDescent="0.2">
      <c r="A52" s="34"/>
      <c r="B52" s="34"/>
      <c r="C52" s="34"/>
      <c r="D52" s="34">
        <v>4126</v>
      </c>
      <c r="E52" s="35"/>
      <c r="F52" s="154" t="s">
        <v>136</v>
      </c>
      <c r="G52" s="151">
        <v>12000</v>
      </c>
      <c r="H52" s="151">
        <v>0</v>
      </c>
      <c r="I52" s="152">
        <f t="shared" si="1"/>
        <v>0</v>
      </c>
      <c r="J52" s="151">
        <f>G52-H52</f>
        <v>12000</v>
      </c>
      <c r="K52" s="167" t="s">
        <v>308</v>
      </c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  <c r="BJ52" s="153"/>
      <c r="BK52" s="153"/>
      <c r="BL52" s="153"/>
      <c r="BM52" s="153"/>
      <c r="BN52" s="153"/>
      <c r="BO52" s="153"/>
      <c r="BP52" s="153"/>
      <c r="BQ52" s="153"/>
      <c r="BR52" s="153"/>
      <c r="BS52" s="153"/>
      <c r="BT52" s="153"/>
      <c r="BU52" s="153"/>
      <c r="BV52" s="153"/>
      <c r="BW52" s="153"/>
      <c r="BX52" s="153"/>
      <c r="BY52" s="153"/>
      <c r="BZ52" s="153"/>
      <c r="CA52" s="153"/>
      <c r="CB52" s="153"/>
      <c r="CC52" s="153"/>
      <c r="CD52" s="153"/>
      <c r="CE52" s="153"/>
      <c r="CF52" s="153"/>
      <c r="CG52" s="153"/>
      <c r="CH52" s="153"/>
      <c r="CI52" s="153"/>
      <c r="CJ52" s="153"/>
      <c r="CK52" s="153"/>
      <c r="CL52" s="153"/>
      <c r="CM52" s="153"/>
      <c r="CN52" s="153"/>
      <c r="CO52" s="153"/>
      <c r="CP52" s="153"/>
      <c r="CQ52" s="153"/>
      <c r="CR52" s="153"/>
      <c r="CS52" s="153"/>
      <c r="CT52" s="153"/>
      <c r="CU52" s="153"/>
      <c r="CV52" s="153"/>
      <c r="CW52" s="153"/>
      <c r="CX52" s="153"/>
      <c r="CY52" s="153"/>
      <c r="CZ52" s="153"/>
      <c r="DA52" s="153"/>
      <c r="DB52" s="153"/>
      <c r="DC52" s="153"/>
      <c r="DD52" s="153"/>
      <c r="DE52" s="153"/>
      <c r="DF52" s="153"/>
      <c r="DG52" s="153"/>
      <c r="DH52" s="153"/>
      <c r="DI52" s="153"/>
      <c r="DJ52" s="153"/>
      <c r="DK52" s="153"/>
      <c r="DL52" s="153"/>
      <c r="DM52" s="153"/>
      <c r="DN52" s="153"/>
      <c r="DO52" s="153"/>
      <c r="DP52" s="153"/>
      <c r="DQ52" s="153"/>
      <c r="DR52" s="153"/>
      <c r="DS52" s="153"/>
      <c r="DT52" s="153"/>
      <c r="DU52" s="153"/>
      <c r="DV52" s="153"/>
      <c r="DW52" s="153"/>
      <c r="DX52" s="153"/>
      <c r="DY52" s="153"/>
      <c r="DZ52" s="153"/>
      <c r="EA52" s="153"/>
      <c r="EB52" s="153"/>
      <c r="EC52" s="153"/>
      <c r="ED52" s="153"/>
      <c r="EE52" s="153"/>
      <c r="EF52" s="153"/>
      <c r="EG52" s="153"/>
      <c r="EH52" s="153"/>
      <c r="EI52" s="153"/>
      <c r="EJ52" s="153"/>
      <c r="EK52" s="153"/>
      <c r="EL52" s="153"/>
      <c r="EM52" s="153"/>
      <c r="EN52" s="153"/>
      <c r="EO52" s="153"/>
      <c r="EP52" s="153"/>
      <c r="EQ52" s="153"/>
      <c r="ER52" s="153"/>
      <c r="ES52" s="153"/>
      <c r="ET52" s="153"/>
      <c r="EU52" s="153"/>
      <c r="EV52" s="153"/>
      <c r="EW52" s="153"/>
      <c r="EX52" s="153"/>
      <c r="EY52" s="153"/>
      <c r="EZ52" s="153"/>
      <c r="FA52" s="153"/>
      <c r="FB52" s="153"/>
      <c r="FC52" s="153"/>
      <c r="FD52" s="153"/>
      <c r="FE52" s="153"/>
      <c r="FF52" s="153"/>
      <c r="FG52" s="153"/>
      <c r="FH52" s="153"/>
      <c r="FI52" s="153"/>
      <c r="FJ52" s="153"/>
      <c r="FK52" s="153"/>
      <c r="FL52" s="153"/>
      <c r="FM52" s="153"/>
      <c r="FN52" s="153"/>
      <c r="FO52" s="153"/>
      <c r="FP52" s="153"/>
      <c r="FQ52" s="153"/>
      <c r="FR52" s="153"/>
      <c r="FS52" s="153"/>
      <c r="FT52" s="153"/>
      <c r="FU52" s="153"/>
      <c r="FV52" s="153"/>
      <c r="FW52" s="153"/>
      <c r="FX52" s="153"/>
      <c r="FY52" s="153"/>
      <c r="FZ52" s="153"/>
      <c r="GA52" s="153"/>
      <c r="GB52" s="153"/>
      <c r="GC52" s="153"/>
      <c r="GD52" s="153"/>
      <c r="GE52" s="153"/>
      <c r="GF52" s="153"/>
      <c r="GG52" s="153"/>
      <c r="GH52" s="153"/>
      <c r="GI52" s="153"/>
      <c r="GJ52" s="153"/>
      <c r="GK52" s="153"/>
      <c r="GL52" s="153"/>
    </row>
    <row r="53" spans="1:215" ht="22.5" x14ac:dyDescent="0.2">
      <c r="A53" s="32"/>
      <c r="B53" s="32">
        <v>42</v>
      </c>
      <c r="C53" s="32"/>
      <c r="D53" s="32"/>
      <c r="E53" s="33"/>
      <c r="F53" s="36" t="s">
        <v>138</v>
      </c>
      <c r="G53" s="23">
        <f>G54+G56+G59</f>
        <v>234500</v>
      </c>
      <c r="H53" s="23">
        <f>H54+H56+H59</f>
        <v>246133.25</v>
      </c>
      <c r="I53" s="24">
        <f t="shared" si="1"/>
        <v>1.0496087420042644</v>
      </c>
      <c r="J53" s="23">
        <f>J54+J56+J59</f>
        <v>-11633.25</v>
      </c>
    </row>
    <row r="54" spans="1:215" x14ac:dyDescent="0.2">
      <c r="A54" s="32"/>
      <c r="B54" s="32"/>
      <c r="C54" s="32">
        <v>421</v>
      </c>
      <c r="D54" s="32"/>
      <c r="E54" s="33"/>
      <c r="F54" s="36" t="s">
        <v>139</v>
      </c>
      <c r="G54" s="23">
        <f>G55</f>
        <v>225000</v>
      </c>
      <c r="H54" s="23">
        <f>H55</f>
        <v>237025</v>
      </c>
      <c r="I54" s="24">
        <f t="shared" si="1"/>
        <v>1.0534444444444444</v>
      </c>
      <c r="J54" s="23">
        <f>J55</f>
        <v>-12025</v>
      </c>
    </row>
    <row r="55" spans="1:215" s="139" customFormat="1" x14ac:dyDescent="0.2">
      <c r="A55" s="34"/>
      <c r="B55" s="34"/>
      <c r="C55" s="34"/>
      <c r="D55" s="34">
        <v>4214</v>
      </c>
      <c r="E55" s="35"/>
      <c r="F55" s="154" t="s">
        <v>143</v>
      </c>
      <c r="G55" s="151">
        <v>225000</v>
      </c>
      <c r="H55" s="151">
        <v>237025</v>
      </c>
      <c r="I55" s="152">
        <f t="shared" si="1"/>
        <v>1.0534444444444444</v>
      </c>
      <c r="J55" s="151">
        <f>G55-H55</f>
        <v>-12025</v>
      </c>
      <c r="K55" s="153" t="s">
        <v>308</v>
      </c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  <c r="BI55" s="153"/>
      <c r="BJ55" s="153"/>
      <c r="BK55" s="153"/>
      <c r="BL55" s="153"/>
      <c r="BM55" s="153"/>
      <c r="BN55" s="153"/>
      <c r="BO55" s="153"/>
      <c r="BP55" s="153"/>
      <c r="BQ55" s="153"/>
      <c r="BR55" s="153"/>
      <c r="BS55" s="153"/>
      <c r="BT55" s="153"/>
      <c r="BU55" s="153"/>
      <c r="BV55" s="153"/>
      <c r="BW55" s="153"/>
      <c r="BX55" s="153"/>
      <c r="BY55" s="153"/>
      <c r="BZ55" s="153"/>
      <c r="CA55" s="153"/>
      <c r="CB55" s="153"/>
      <c r="CC55" s="153"/>
      <c r="CD55" s="153"/>
      <c r="CE55" s="153"/>
      <c r="CF55" s="153"/>
      <c r="CG55" s="153"/>
      <c r="CH55" s="153"/>
      <c r="CI55" s="153"/>
      <c r="CJ55" s="153"/>
      <c r="CK55" s="153"/>
      <c r="CL55" s="153"/>
      <c r="CM55" s="153"/>
      <c r="CN55" s="153"/>
      <c r="CO55" s="153"/>
      <c r="CP55" s="153"/>
      <c r="CQ55" s="153"/>
      <c r="CR55" s="153"/>
      <c r="CS55" s="153"/>
      <c r="CT55" s="153"/>
      <c r="CU55" s="153"/>
      <c r="CV55" s="153"/>
      <c r="CW55" s="153"/>
      <c r="CX55" s="153"/>
      <c r="CY55" s="153"/>
      <c r="CZ55" s="153"/>
      <c r="DA55" s="153"/>
      <c r="DB55" s="153"/>
      <c r="DC55" s="153"/>
      <c r="DD55" s="153"/>
      <c r="DE55" s="153"/>
      <c r="DF55" s="153"/>
      <c r="DG55" s="153"/>
      <c r="DH55" s="153"/>
      <c r="DI55" s="153"/>
      <c r="DJ55" s="153"/>
      <c r="DK55" s="153"/>
      <c r="DL55" s="153"/>
      <c r="DM55" s="153"/>
      <c r="DN55" s="153"/>
      <c r="DO55" s="153"/>
      <c r="DP55" s="153"/>
      <c r="DQ55" s="153"/>
      <c r="DR55" s="153"/>
      <c r="DS55" s="153"/>
      <c r="DT55" s="153"/>
      <c r="DU55" s="153"/>
      <c r="DV55" s="153"/>
      <c r="DW55" s="153"/>
      <c r="DX55" s="153"/>
      <c r="DY55" s="153"/>
      <c r="DZ55" s="153"/>
      <c r="EA55" s="153"/>
      <c r="EB55" s="153"/>
      <c r="EC55" s="153"/>
      <c r="ED55" s="153"/>
      <c r="EE55" s="153"/>
      <c r="EF55" s="153"/>
      <c r="EG55" s="153"/>
      <c r="EH55" s="153"/>
      <c r="EI55" s="153"/>
      <c r="EJ55" s="153"/>
      <c r="EK55" s="153"/>
      <c r="EL55" s="153"/>
      <c r="EM55" s="153"/>
      <c r="EN55" s="153"/>
      <c r="EO55" s="153"/>
      <c r="EP55" s="153"/>
      <c r="EQ55" s="153"/>
      <c r="ER55" s="153"/>
      <c r="ES55" s="153"/>
      <c r="ET55" s="153"/>
      <c r="EU55" s="153"/>
      <c r="EV55" s="153"/>
      <c r="EW55" s="153"/>
      <c r="EX55" s="153"/>
      <c r="EY55" s="153"/>
      <c r="EZ55" s="153"/>
      <c r="FA55" s="153"/>
      <c r="FB55" s="153"/>
      <c r="FC55" s="153"/>
      <c r="FD55" s="153"/>
      <c r="FE55" s="153"/>
      <c r="FF55" s="153"/>
      <c r="FG55" s="153"/>
      <c r="FH55" s="153"/>
      <c r="FI55" s="153"/>
      <c r="FJ55" s="153"/>
      <c r="FK55" s="153"/>
      <c r="FL55" s="153"/>
      <c r="FM55" s="153"/>
      <c r="FN55" s="153"/>
      <c r="FO55" s="153"/>
      <c r="FP55" s="153"/>
      <c r="FQ55" s="153"/>
      <c r="FR55" s="153"/>
      <c r="FS55" s="153"/>
      <c r="FT55" s="153"/>
      <c r="FU55" s="153"/>
      <c r="FV55" s="153"/>
      <c r="FW55" s="153"/>
      <c r="FX55" s="153"/>
      <c r="FY55" s="153"/>
      <c r="FZ55" s="153"/>
      <c r="GA55" s="153"/>
      <c r="GB55" s="153"/>
      <c r="GC55" s="153"/>
      <c r="GD55" s="153"/>
      <c r="GE55" s="153"/>
      <c r="GF55" s="153"/>
      <c r="GG55" s="153"/>
      <c r="GH55" s="153"/>
      <c r="GI55" s="153"/>
      <c r="GJ55" s="153"/>
      <c r="GK55" s="153"/>
      <c r="GL55" s="153"/>
    </row>
    <row r="56" spans="1:215" x14ac:dyDescent="0.2">
      <c r="A56" s="32"/>
      <c r="B56" s="32"/>
      <c r="C56" s="32">
        <v>422</v>
      </c>
      <c r="D56" s="32"/>
      <c r="E56" s="33"/>
      <c r="F56" s="33" t="s">
        <v>144</v>
      </c>
      <c r="G56" s="23">
        <f>SUM(G57:G58)</f>
        <v>9500</v>
      </c>
      <c r="H56" s="23">
        <f>SUM(H57:H58)</f>
        <v>9108.25</v>
      </c>
      <c r="I56" s="24">
        <f t="shared" si="1"/>
        <v>0.95876315789473687</v>
      </c>
      <c r="J56" s="23">
        <f>SUM(J57:J58)</f>
        <v>391.75</v>
      </c>
    </row>
    <row r="57" spans="1:215" s="139" customFormat="1" x14ac:dyDescent="0.2">
      <c r="A57" s="34"/>
      <c r="B57" s="34"/>
      <c r="C57" s="34"/>
      <c r="D57" s="34">
        <v>4221</v>
      </c>
      <c r="E57" s="35"/>
      <c r="F57" s="35" t="s">
        <v>145</v>
      </c>
      <c r="G57" s="151">
        <f>'IZVRŠENJE PRORAČUNA 2020.'!H144</f>
        <v>8500</v>
      </c>
      <c r="H57" s="151">
        <f>'IZVRŠENJE PRORAČUNA 2020.'!I144</f>
        <v>8410.25</v>
      </c>
      <c r="I57" s="152">
        <f t="shared" si="1"/>
        <v>0.98944117647058827</v>
      </c>
      <c r="J57" s="151">
        <f>'IZVRŠENJE PRORAČUNA 2020.'!K144</f>
        <v>89.75</v>
      </c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3"/>
      <c r="BQ57" s="153"/>
      <c r="BR57" s="153"/>
      <c r="BS57" s="153"/>
      <c r="BT57" s="153"/>
      <c r="BU57" s="153"/>
      <c r="BV57" s="153"/>
      <c r="BW57" s="153"/>
      <c r="BX57" s="153"/>
      <c r="BY57" s="153"/>
      <c r="BZ57" s="153"/>
      <c r="CA57" s="153"/>
      <c r="CB57" s="153"/>
      <c r="CC57" s="153"/>
      <c r="CD57" s="153"/>
      <c r="CE57" s="153"/>
      <c r="CF57" s="153"/>
      <c r="CG57" s="153"/>
      <c r="CH57" s="153"/>
      <c r="CI57" s="153"/>
      <c r="CJ57" s="153"/>
      <c r="CK57" s="153"/>
      <c r="CL57" s="153"/>
      <c r="CM57" s="153"/>
      <c r="CN57" s="153"/>
      <c r="CO57" s="153"/>
      <c r="CP57" s="153"/>
      <c r="CQ57" s="153"/>
      <c r="CR57" s="153"/>
      <c r="CS57" s="153"/>
      <c r="CT57" s="153"/>
      <c r="CU57" s="153"/>
      <c r="CV57" s="153"/>
      <c r="CW57" s="153"/>
      <c r="CX57" s="153"/>
      <c r="CY57" s="153"/>
      <c r="CZ57" s="153"/>
      <c r="DA57" s="153"/>
      <c r="DB57" s="153"/>
      <c r="DC57" s="153"/>
      <c r="DD57" s="153"/>
      <c r="DE57" s="153"/>
      <c r="DF57" s="153"/>
      <c r="DG57" s="153"/>
      <c r="DH57" s="153"/>
      <c r="DI57" s="153"/>
      <c r="DJ57" s="153"/>
      <c r="DK57" s="153"/>
      <c r="DL57" s="153"/>
      <c r="DM57" s="153"/>
      <c r="DN57" s="153"/>
      <c r="DO57" s="153"/>
      <c r="DP57" s="153"/>
      <c r="DQ57" s="153"/>
      <c r="DR57" s="153"/>
      <c r="DS57" s="153"/>
      <c r="DT57" s="153"/>
      <c r="DU57" s="153"/>
      <c r="DV57" s="153"/>
      <c r="DW57" s="153"/>
      <c r="DX57" s="153"/>
      <c r="DY57" s="153"/>
      <c r="DZ57" s="153"/>
      <c r="EA57" s="153"/>
      <c r="EB57" s="153"/>
      <c r="EC57" s="153"/>
      <c r="ED57" s="153"/>
      <c r="EE57" s="153"/>
      <c r="EF57" s="153"/>
      <c r="EG57" s="153"/>
      <c r="EH57" s="153"/>
      <c r="EI57" s="153"/>
      <c r="EJ57" s="153"/>
      <c r="EK57" s="153"/>
      <c r="EL57" s="153"/>
      <c r="EM57" s="153"/>
      <c r="EN57" s="153"/>
      <c r="EO57" s="153"/>
      <c r="EP57" s="153"/>
      <c r="EQ57" s="153"/>
      <c r="ER57" s="153"/>
      <c r="ES57" s="153"/>
      <c r="ET57" s="153"/>
      <c r="EU57" s="153"/>
      <c r="EV57" s="153"/>
      <c r="EW57" s="153"/>
      <c r="EX57" s="153"/>
      <c r="EY57" s="153"/>
      <c r="EZ57" s="153"/>
      <c r="FA57" s="153"/>
      <c r="FB57" s="153"/>
      <c r="FC57" s="153"/>
      <c r="FD57" s="153"/>
      <c r="FE57" s="153"/>
      <c r="FF57" s="153"/>
      <c r="FG57" s="153"/>
      <c r="FH57" s="153"/>
      <c r="FI57" s="153"/>
      <c r="FJ57" s="153"/>
      <c r="FK57" s="153"/>
      <c r="FL57" s="153"/>
      <c r="FM57" s="153"/>
      <c r="FN57" s="153"/>
      <c r="FO57" s="153"/>
      <c r="FP57" s="153"/>
      <c r="FQ57" s="153"/>
      <c r="FR57" s="153"/>
      <c r="FS57" s="153"/>
      <c r="FT57" s="153"/>
      <c r="FU57" s="153"/>
      <c r="FV57" s="153"/>
      <c r="FW57" s="153"/>
      <c r="FX57" s="153"/>
      <c r="FY57" s="153"/>
      <c r="FZ57" s="153"/>
      <c r="GA57" s="153"/>
      <c r="GB57" s="153"/>
      <c r="GC57" s="153"/>
      <c r="GD57" s="153"/>
      <c r="GE57" s="153"/>
      <c r="GF57" s="153"/>
      <c r="GG57" s="153"/>
      <c r="GH57" s="153"/>
      <c r="GI57" s="153"/>
      <c r="GJ57" s="153"/>
      <c r="GK57" s="153"/>
      <c r="GL57" s="153"/>
    </row>
    <row r="58" spans="1:215" s="139" customFormat="1" ht="22.5" x14ac:dyDescent="0.2">
      <c r="A58" s="34"/>
      <c r="B58" s="34"/>
      <c r="C58" s="34"/>
      <c r="D58" s="34">
        <v>4227</v>
      </c>
      <c r="E58" s="35"/>
      <c r="F58" s="154" t="s">
        <v>167</v>
      </c>
      <c r="G58" s="151">
        <f>'IZVRŠENJE PRORAČUNA 2020.'!H145</f>
        <v>1000</v>
      </c>
      <c r="H58" s="151">
        <f>'IZVRŠENJE PRORAČUNA 2020.'!I145</f>
        <v>698</v>
      </c>
      <c r="I58" s="152">
        <f t="shared" si="1"/>
        <v>0.69799999999999995</v>
      </c>
      <c r="J58" s="151">
        <f>'IZVRŠENJE PRORAČUNA 2020.'!K145</f>
        <v>302</v>
      </c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  <c r="BI58" s="153"/>
      <c r="BJ58" s="153"/>
      <c r="BK58" s="153"/>
      <c r="BL58" s="153"/>
      <c r="BM58" s="153"/>
      <c r="BN58" s="153"/>
      <c r="BO58" s="153"/>
      <c r="BP58" s="153"/>
      <c r="BQ58" s="153"/>
      <c r="BR58" s="153"/>
      <c r="BS58" s="153"/>
      <c r="BT58" s="153"/>
      <c r="BU58" s="153"/>
      <c r="BV58" s="153"/>
      <c r="BW58" s="153"/>
      <c r="BX58" s="153"/>
      <c r="BY58" s="153"/>
      <c r="BZ58" s="153"/>
      <c r="CA58" s="153"/>
      <c r="CB58" s="153"/>
      <c r="CC58" s="153"/>
      <c r="CD58" s="153"/>
      <c r="CE58" s="153"/>
      <c r="CF58" s="153"/>
      <c r="CG58" s="153"/>
      <c r="CH58" s="153"/>
      <c r="CI58" s="153"/>
      <c r="CJ58" s="153"/>
      <c r="CK58" s="153"/>
      <c r="CL58" s="153"/>
      <c r="CM58" s="153"/>
      <c r="CN58" s="153"/>
      <c r="CO58" s="153"/>
      <c r="CP58" s="153"/>
      <c r="CQ58" s="153"/>
      <c r="CR58" s="153"/>
      <c r="CS58" s="153"/>
      <c r="CT58" s="153"/>
      <c r="CU58" s="153"/>
      <c r="CV58" s="153"/>
      <c r="CW58" s="153"/>
      <c r="CX58" s="153"/>
      <c r="CY58" s="153"/>
      <c r="CZ58" s="153"/>
      <c r="DA58" s="153"/>
      <c r="DB58" s="153"/>
      <c r="DC58" s="153"/>
      <c r="DD58" s="153"/>
      <c r="DE58" s="153"/>
      <c r="DF58" s="153"/>
      <c r="DG58" s="153"/>
      <c r="DH58" s="153"/>
      <c r="DI58" s="153"/>
      <c r="DJ58" s="153"/>
      <c r="DK58" s="153"/>
      <c r="DL58" s="153"/>
      <c r="DM58" s="153"/>
      <c r="DN58" s="153"/>
      <c r="DO58" s="153"/>
      <c r="DP58" s="153"/>
      <c r="DQ58" s="153"/>
      <c r="DR58" s="153"/>
      <c r="DS58" s="153"/>
      <c r="DT58" s="153"/>
      <c r="DU58" s="153"/>
      <c r="DV58" s="153"/>
      <c r="DW58" s="153"/>
      <c r="DX58" s="153"/>
      <c r="DY58" s="153"/>
      <c r="DZ58" s="153"/>
      <c r="EA58" s="153"/>
      <c r="EB58" s="153"/>
      <c r="EC58" s="153"/>
      <c r="ED58" s="153"/>
      <c r="EE58" s="153"/>
      <c r="EF58" s="153"/>
      <c r="EG58" s="153"/>
      <c r="EH58" s="153"/>
      <c r="EI58" s="153"/>
      <c r="EJ58" s="153"/>
      <c r="EK58" s="153"/>
      <c r="EL58" s="153"/>
      <c r="EM58" s="153"/>
      <c r="EN58" s="153"/>
      <c r="EO58" s="153"/>
      <c r="EP58" s="153"/>
      <c r="EQ58" s="153"/>
      <c r="ER58" s="153"/>
      <c r="ES58" s="153"/>
      <c r="ET58" s="153"/>
      <c r="EU58" s="153"/>
      <c r="EV58" s="153"/>
      <c r="EW58" s="153"/>
      <c r="EX58" s="153"/>
      <c r="EY58" s="153"/>
      <c r="EZ58" s="153"/>
      <c r="FA58" s="153"/>
      <c r="FB58" s="153"/>
      <c r="FC58" s="153"/>
      <c r="FD58" s="153"/>
      <c r="FE58" s="153"/>
      <c r="FF58" s="153"/>
      <c r="FG58" s="153"/>
      <c r="FH58" s="153"/>
      <c r="FI58" s="153"/>
      <c r="FJ58" s="153"/>
      <c r="FK58" s="153"/>
      <c r="FL58" s="153"/>
      <c r="FM58" s="153"/>
      <c r="FN58" s="153"/>
      <c r="FO58" s="153"/>
      <c r="FP58" s="153"/>
      <c r="FQ58" s="153"/>
      <c r="FR58" s="153"/>
      <c r="FS58" s="153"/>
      <c r="FT58" s="153"/>
      <c r="FU58" s="153"/>
      <c r="FV58" s="153"/>
      <c r="FW58" s="153"/>
      <c r="FX58" s="153"/>
      <c r="FY58" s="153"/>
      <c r="FZ58" s="153"/>
      <c r="GA58" s="153"/>
      <c r="GB58" s="153"/>
      <c r="GC58" s="153"/>
      <c r="GD58" s="153"/>
      <c r="GE58" s="153"/>
      <c r="GF58" s="153"/>
      <c r="GG58" s="153"/>
      <c r="GH58" s="153"/>
      <c r="GI58" s="153"/>
      <c r="GJ58" s="153"/>
      <c r="GK58" s="153"/>
      <c r="GL58" s="153"/>
    </row>
    <row r="59" spans="1:215" x14ac:dyDescent="0.2">
      <c r="A59" s="32"/>
      <c r="B59" s="32"/>
      <c r="C59" s="32">
        <v>426</v>
      </c>
      <c r="D59" s="32"/>
      <c r="E59" s="33"/>
      <c r="F59" s="33" t="s">
        <v>147</v>
      </c>
      <c r="G59" s="23">
        <f>G60</f>
        <v>0</v>
      </c>
      <c r="H59" s="23">
        <f>H60</f>
        <v>0</v>
      </c>
      <c r="I59" s="24" t="e">
        <f t="shared" si="1"/>
        <v>#DIV/0!</v>
      </c>
      <c r="J59" s="23">
        <f>J60</f>
        <v>0</v>
      </c>
    </row>
    <row r="60" spans="1:215" s="139" customFormat="1" x14ac:dyDescent="0.2">
      <c r="A60" s="34"/>
      <c r="B60" s="34"/>
      <c r="C60" s="34"/>
      <c r="D60" s="34">
        <v>4262</v>
      </c>
      <c r="E60" s="35"/>
      <c r="F60" s="35" t="s">
        <v>148</v>
      </c>
      <c r="G60" s="151">
        <f>'IZVRŠENJE PRORAČUNA 2020.'!H147</f>
        <v>0</v>
      </c>
      <c r="H60" s="151">
        <f>'IZVRŠENJE PRORAČUNA 2020.'!I147</f>
        <v>0</v>
      </c>
      <c r="I60" s="152" t="e">
        <f t="shared" si="1"/>
        <v>#DIV/0!</v>
      </c>
      <c r="J60" s="151">
        <f>'IZVRŠENJE PRORAČUNA 2020.'!K147</f>
        <v>0</v>
      </c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3"/>
      <c r="BN60" s="153"/>
      <c r="BO60" s="153"/>
      <c r="BP60" s="153"/>
      <c r="BQ60" s="153"/>
      <c r="BR60" s="153"/>
      <c r="BS60" s="153"/>
      <c r="BT60" s="153"/>
      <c r="BU60" s="153"/>
      <c r="BV60" s="153"/>
      <c r="BW60" s="153"/>
      <c r="BX60" s="153"/>
      <c r="BY60" s="153"/>
      <c r="BZ60" s="153"/>
      <c r="CA60" s="153"/>
      <c r="CB60" s="153"/>
      <c r="CC60" s="153"/>
      <c r="CD60" s="153"/>
      <c r="CE60" s="153"/>
      <c r="CF60" s="153"/>
      <c r="CG60" s="153"/>
      <c r="CH60" s="153"/>
      <c r="CI60" s="153"/>
      <c r="CJ60" s="153"/>
      <c r="CK60" s="153"/>
      <c r="CL60" s="153"/>
      <c r="CM60" s="153"/>
      <c r="CN60" s="153"/>
      <c r="CO60" s="153"/>
      <c r="CP60" s="153"/>
      <c r="CQ60" s="153"/>
      <c r="CR60" s="153"/>
      <c r="CS60" s="153"/>
      <c r="CT60" s="153"/>
      <c r="CU60" s="153"/>
      <c r="CV60" s="153"/>
      <c r="CW60" s="153"/>
      <c r="CX60" s="153"/>
      <c r="CY60" s="153"/>
      <c r="CZ60" s="153"/>
      <c r="DA60" s="153"/>
      <c r="DB60" s="153"/>
      <c r="DC60" s="153"/>
      <c r="DD60" s="153"/>
      <c r="DE60" s="153"/>
      <c r="DF60" s="153"/>
      <c r="DG60" s="153"/>
      <c r="DH60" s="153"/>
      <c r="DI60" s="153"/>
      <c r="DJ60" s="153"/>
      <c r="DK60" s="153"/>
      <c r="DL60" s="153"/>
      <c r="DM60" s="153"/>
      <c r="DN60" s="153"/>
      <c r="DO60" s="153"/>
      <c r="DP60" s="153"/>
      <c r="DQ60" s="153"/>
      <c r="DR60" s="153"/>
      <c r="DS60" s="153"/>
      <c r="DT60" s="153"/>
      <c r="DU60" s="153"/>
      <c r="DV60" s="153"/>
      <c r="DW60" s="153"/>
      <c r="DX60" s="153"/>
      <c r="DY60" s="153"/>
      <c r="DZ60" s="153"/>
      <c r="EA60" s="153"/>
      <c r="EB60" s="153"/>
      <c r="EC60" s="153"/>
      <c r="ED60" s="153"/>
      <c r="EE60" s="153"/>
      <c r="EF60" s="153"/>
      <c r="EG60" s="153"/>
      <c r="EH60" s="153"/>
      <c r="EI60" s="153"/>
      <c r="EJ60" s="153"/>
      <c r="EK60" s="153"/>
      <c r="EL60" s="153"/>
      <c r="EM60" s="153"/>
      <c r="EN60" s="153"/>
      <c r="EO60" s="153"/>
      <c r="EP60" s="153"/>
      <c r="EQ60" s="153"/>
      <c r="ER60" s="153"/>
      <c r="ES60" s="153"/>
      <c r="ET60" s="153"/>
      <c r="EU60" s="153"/>
      <c r="EV60" s="153"/>
      <c r="EW60" s="153"/>
      <c r="EX60" s="153"/>
      <c r="EY60" s="153"/>
      <c r="EZ60" s="153"/>
      <c r="FA60" s="153"/>
      <c r="FB60" s="153"/>
      <c r="FC60" s="153"/>
      <c r="FD60" s="153"/>
      <c r="FE60" s="153"/>
      <c r="FF60" s="153"/>
      <c r="FG60" s="153"/>
      <c r="FH60" s="153"/>
      <c r="FI60" s="153"/>
      <c r="FJ60" s="153"/>
      <c r="FK60" s="153"/>
      <c r="FL60" s="153"/>
      <c r="FM60" s="153"/>
      <c r="FN60" s="153"/>
      <c r="FO60" s="153"/>
      <c r="FP60" s="153"/>
      <c r="FQ60" s="153"/>
      <c r="FR60" s="153"/>
      <c r="FS60" s="153"/>
      <c r="FT60" s="153"/>
      <c r="FU60" s="153"/>
      <c r="FV60" s="153"/>
      <c r="FW60" s="153"/>
      <c r="FX60" s="153"/>
      <c r="FY60" s="153"/>
      <c r="FZ60" s="153"/>
      <c r="GA60" s="153"/>
      <c r="GB60" s="153"/>
      <c r="GC60" s="153"/>
      <c r="GD60" s="153"/>
      <c r="GE60" s="153"/>
      <c r="GF60" s="153"/>
      <c r="GG60" s="153"/>
      <c r="GH60" s="153"/>
      <c r="GI60" s="153"/>
      <c r="GJ60" s="153"/>
      <c r="GK60" s="153"/>
      <c r="GL60" s="153"/>
    </row>
    <row r="61" spans="1:215" x14ac:dyDescent="0.2">
      <c r="A61" s="200" t="s">
        <v>168</v>
      </c>
      <c r="B61" s="200"/>
      <c r="C61" s="200"/>
      <c r="D61" s="200"/>
      <c r="E61" s="200"/>
      <c r="F61" s="200"/>
      <c r="G61" s="29">
        <f>G62</f>
        <v>53000</v>
      </c>
      <c r="H61" s="29">
        <f t="shared" ref="H61:J64" si="3">H62</f>
        <v>52800</v>
      </c>
      <c r="I61" s="30">
        <f t="shared" si="1"/>
        <v>0.99622641509433962</v>
      </c>
      <c r="J61" s="29">
        <f t="shared" si="3"/>
        <v>200</v>
      </c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</row>
    <row r="62" spans="1:215" x14ac:dyDescent="0.2">
      <c r="A62" s="32">
        <v>3</v>
      </c>
      <c r="B62" s="32"/>
      <c r="C62" s="32"/>
      <c r="D62" s="32"/>
      <c r="E62" s="33"/>
      <c r="F62" s="33" t="s">
        <v>69</v>
      </c>
      <c r="G62" s="23">
        <f>G63</f>
        <v>53000</v>
      </c>
      <c r="H62" s="23">
        <f t="shared" si="3"/>
        <v>52800</v>
      </c>
      <c r="I62" s="24">
        <f t="shared" si="1"/>
        <v>0.99622641509433962</v>
      </c>
      <c r="J62" s="23">
        <f t="shared" si="3"/>
        <v>200</v>
      </c>
    </row>
    <row r="63" spans="1:215" x14ac:dyDescent="0.2">
      <c r="A63" s="32"/>
      <c r="B63" s="32">
        <v>38</v>
      </c>
      <c r="C63" s="32"/>
      <c r="D63" s="32"/>
      <c r="E63" s="33"/>
      <c r="F63" s="33" t="s">
        <v>122</v>
      </c>
      <c r="G63" s="23">
        <f>G64</f>
        <v>53000</v>
      </c>
      <c r="H63" s="23">
        <f t="shared" si="3"/>
        <v>52800</v>
      </c>
      <c r="I63" s="24">
        <f t="shared" si="1"/>
        <v>0.99622641509433962</v>
      </c>
      <c r="J63" s="23">
        <f t="shared" si="3"/>
        <v>200</v>
      </c>
    </row>
    <row r="64" spans="1:215" x14ac:dyDescent="0.2">
      <c r="A64" s="32"/>
      <c r="B64" s="32"/>
      <c r="C64" s="32">
        <v>381</v>
      </c>
      <c r="D64" s="32"/>
      <c r="E64" s="33"/>
      <c r="F64" s="33" t="s">
        <v>61</v>
      </c>
      <c r="G64" s="23">
        <f>G65</f>
        <v>53000</v>
      </c>
      <c r="H64" s="23">
        <f t="shared" si="3"/>
        <v>52800</v>
      </c>
      <c r="I64" s="24">
        <f t="shared" si="1"/>
        <v>0.99622641509433962</v>
      </c>
      <c r="J64" s="23">
        <f t="shared" si="3"/>
        <v>200</v>
      </c>
    </row>
    <row r="65" spans="1:215" s="139" customFormat="1" x14ac:dyDescent="0.2">
      <c r="A65" s="34"/>
      <c r="B65" s="34"/>
      <c r="C65" s="34"/>
      <c r="D65" s="34">
        <v>3811</v>
      </c>
      <c r="E65" s="35"/>
      <c r="F65" s="35" t="s">
        <v>123</v>
      </c>
      <c r="G65" s="151">
        <v>53000</v>
      </c>
      <c r="H65" s="151">
        <v>52800</v>
      </c>
      <c r="I65" s="152">
        <f t="shared" si="1"/>
        <v>0.99622641509433962</v>
      </c>
      <c r="J65" s="151">
        <f>G65-H65</f>
        <v>200</v>
      </c>
      <c r="K65" s="153" t="s">
        <v>308</v>
      </c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3"/>
      <c r="BQ65" s="153"/>
      <c r="BR65" s="153"/>
      <c r="BS65" s="153"/>
      <c r="BT65" s="153"/>
      <c r="BU65" s="153"/>
      <c r="BV65" s="153"/>
      <c r="BW65" s="153"/>
      <c r="BX65" s="153"/>
      <c r="BY65" s="153"/>
      <c r="BZ65" s="153"/>
      <c r="CA65" s="153"/>
      <c r="CB65" s="153"/>
      <c r="CC65" s="153"/>
      <c r="CD65" s="153"/>
      <c r="CE65" s="153"/>
      <c r="CF65" s="153"/>
      <c r="CG65" s="153"/>
      <c r="CH65" s="153"/>
      <c r="CI65" s="153"/>
      <c r="CJ65" s="153"/>
      <c r="CK65" s="153"/>
      <c r="CL65" s="153"/>
      <c r="CM65" s="153"/>
      <c r="CN65" s="153"/>
      <c r="CO65" s="153"/>
      <c r="CP65" s="153"/>
      <c r="CQ65" s="153"/>
      <c r="CR65" s="153"/>
      <c r="CS65" s="153"/>
      <c r="CT65" s="153"/>
      <c r="CU65" s="153"/>
      <c r="CV65" s="153"/>
      <c r="CW65" s="153"/>
      <c r="CX65" s="153"/>
      <c r="CY65" s="153"/>
      <c r="CZ65" s="153"/>
      <c r="DA65" s="153"/>
      <c r="DB65" s="153"/>
      <c r="DC65" s="153"/>
      <c r="DD65" s="153"/>
      <c r="DE65" s="153"/>
      <c r="DF65" s="153"/>
      <c r="DG65" s="153"/>
      <c r="DH65" s="153"/>
      <c r="DI65" s="153"/>
      <c r="DJ65" s="153"/>
      <c r="DK65" s="153"/>
      <c r="DL65" s="153"/>
      <c r="DM65" s="153"/>
      <c r="DN65" s="153"/>
      <c r="DO65" s="153"/>
      <c r="DP65" s="153"/>
      <c r="DQ65" s="153"/>
      <c r="DR65" s="153"/>
      <c r="DS65" s="153"/>
      <c r="DT65" s="153"/>
      <c r="DU65" s="153"/>
      <c r="DV65" s="153"/>
      <c r="DW65" s="153"/>
      <c r="DX65" s="153"/>
      <c r="DY65" s="153"/>
      <c r="DZ65" s="153"/>
      <c r="EA65" s="153"/>
      <c r="EB65" s="153"/>
      <c r="EC65" s="153"/>
      <c r="ED65" s="153"/>
      <c r="EE65" s="153"/>
      <c r="EF65" s="153"/>
      <c r="EG65" s="153"/>
      <c r="EH65" s="153"/>
      <c r="EI65" s="153"/>
      <c r="EJ65" s="153"/>
      <c r="EK65" s="153"/>
      <c r="EL65" s="153"/>
      <c r="EM65" s="153"/>
      <c r="EN65" s="153"/>
      <c r="EO65" s="153"/>
      <c r="EP65" s="153"/>
      <c r="EQ65" s="153"/>
      <c r="ER65" s="153"/>
      <c r="ES65" s="153"/>
      <c r="ET65" s="153"/>
      <c r="EU65" s="153"/>
      <c r="EV65" s="153"/>
      <c r="EW65" s="153"/>
      <c r="EX65" s="153"/>
      <c r="EY65" s="153"/>
      <c r="EZ65" s="153"/>
      <c r="FA65" s="153"/>
      <c r="FB65" s="153"/>
      <c r="FC65" s="153"/>
      <c r="FD65" s="153"/>
      <c r="FE65" s="153"/>
      <c r="FF65" s="153"/>
      <c r="FG65" s="153"/>
      <c r="FH65" s="153"/>
      <c r="FI65" s="153"/>
      <c r="FJ65" s="153"/>
      <c r="FK65" s="153"/>
      <c r="FL65" s="153"/>
      <c r="FM65" s="153"/>
      <c r="FN65" s="153"/>
      <c r="FO65" s="153"/>
      <c r="FP65" s="153"/>
      <c r="FQ65" s="153"/>
      <c r="FR65" s="153"/>
      <c r="FS65" s="153"/>
      <c r="FT65" s="153"/>
      <c r="FU65" s="153"/>
      <c r="FV65" s="153"/>
      <c r="FW65" s="153"/>
      <c r="FX65" s="153"/>
      <c r="FY65" s="153"/>
      <c r="FZ65" s="153"/>
      <c r="GA65" s="153"/>
      <c r="GB65" s="153"/>
      <c r="GC65" s="153"/>
      <c r="GD65" s="153"/>
      <c r="GE65" s="153"/>
      <c r="GF65" s="153"/>
      <c r="GG65" s="153"/>
      <c r="GH65" s="153"/>
      <c r="GI65" s="153"/>
      <c r="GJ65" s="153"/>
      <c r="GK65" s="153"/>
      <c r="GL65" s="153"/>
    </row>
    <row r="66" spans="1:215" x14ac:dyDescent="0.2">
      <c r="A66" s="200" t="s">
        <v>169</v>
      </c>
      <c r="B66" s="200"/>
      <c r="C66" s="200"/>
      <c r="D66" s="200"/>
      <c r="E66" s="200"/>
      <c r="F66" s="200"/>
      <c r="G66" s="29">
        <f>G67</f>
        <v>118500</v>
      </c>
      <c r="H66" s="29">
        <f t="shared" ref="H66:J67" si="4">H67</f>
        <v>131064.26999999999</v>
      </c>
      <c r="I66" s="30">
        <f t="shared" si="1"/>
        <v>1.1060275949367089</v>
      </c>
      <c r="J66" s="29">
        <f t="shared" si="4"/>
        <v>-12564.27</v>
      </c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</row>
    <row r="67" spans="1:215" x14ac:dyDescent="0.2">
      <c r="A67" s="32">
        <v>3</v>
      </c>
      <c r="B67" s="32"/>
      <c r="C67" s="32"/>
      <c r="D67" s="32"/>
      <c r="E67" s="33"/>
      <c r="F67" s="33" t="s">
        <v>69</v>
      </c>
      <c r="G67" s="23">
        <f>G68</f>
        <v>118500</v>
      </c>
      <c r="H67" s="23">
        <f t="shared" si="4"/>
        <v>131064.26999999999</v>
      </c>
      <c r="I67" s="24">
        <f t="shared" si="1"/>
        <v>1.1060275949367089</v>
      </c>
      <c r="J67" s="23">
        <f t="shared" si="4"/>
        <v>-12564.27</v>
      </c>
    </row>
    <row r="68" spans="1:215" x14ac:dyDescent="0.2">
      <c r="A68" s="32"/>
      <c r="B68" s="32">
        <v>34</v>
      </c>
      <c r="C68" s="32"/>
      <c r="D68" s="32"/>
      <c r="E68" s="33"/>
      <c r="F68" s="33" t="s">
        <v>100</v>
      </c>
      <c r="G68" s="23">
        <f>G69+G71</f>
        <v>118500</v>
      </c>
      <c r="H68" s="23">
        <f>H69+H71</f>
        <v>131064.26999999999</v>
      </c>
      <c r="I68" s="24">
        <f t="shared" si="1"/>
        <v>1.1060275949367089</v>
      </c>
      <c r="J68" s="23">
        <f>J69+J71</f>
        <v>-12564.27</v>
      </c>
    </row>
    <row r="69" spans="1:215" x14ac:dyDescent="0.2">
      <c r="A69" s="32"/>
      <c r="B69" s="32"/>
      <c r="C69" s="32">
        <v>342</v>
      </c>
      <c r="D69" s="32"/>
      <c r="E69" s="33"/>
      <c r="F69" s="36" t="s">
        <v>101</v>
      </c>
      <c r="G69" s="23">
        <f>G70</f>
        <v>47000</v>
      </c>
      <c r="H69" s="23">
        <f>H70</f>
        <v>43705.87</v>
      </c>
      <c r="I69" s="24">
        <f t="shared" si="1"/>
        <v>0.92991212765957454</v>
      </c>
      <c r="J69" s="23">
        <f>J70</f>
        <v>3294.1299999999974</v>
      </c>
    </row>
    <row r="70" spans="1:215" s="139" customFormat="1" ht="22.5" x14ac:dyDescent="0.2">
      <c r="A70" s="34"/>
      <c r="B70" s="34"/>
      <c r="C70" s="34"/>
      <c r="D70" s="34">
        <v>3423</v>
      </c>
      <c r="E70" s="35"/>
      <c r="F70" s="154" t="s">
        <v>170</v>
      </c>
      <c r="G70" s="151">
        <f>'IZVRŠENJE PRORAČUNA 2020.'!H107</f>
        <v>47000</v>
      </c>
      <c r="H70" s="151">
        <f>'IZVRŠENJE PRORAČUNA 2020.'!I107</f>
        <v>43705.87</v>
      </c>
      <c r="I70" s="152">
        <f t="shared" si="1"/>
        <v>0.92991212765957454</v>
      </c>
      <c r="J70" s="151">
        <f>'IZVRŠENJE PRORAČUNA 2020.'!K107</f>
        <v>3294.1299999999974</v>
      </c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  <c r="BI70" s="153"/>
      <c r="BJ70" s="153"/>
      <c r="BK70" s="153"/>
      <c r="BL70" s="153"/>
      <c r="BM70" s="153"/>
      <c r="BN70" s="153"/>
      <c r="BO70" s="153"/>
      <c r="BP70" s="153"/>
      <c r="BQ70" s="153"/>
      <c r="BR70" s="153"/>
      <c r="BS70" s="153"/>
      <c r="BT70" s="153"/>
      <c r="BU70" s="153"/>
      <c r="BV70" s="153"/>
      <c r="BW70" s="153"/>
      <c r="BX70" s="153"/>
      <c r="BY70" s="153"/>
      <c r="BZ70" s="153"/>
      <c r="CA70" s="153"/>
      <c r="CB70" s="153"/>
      <c r="CC70" s="153"/>
      <c r="CD70" s="153"/>
      <c r="CE70" s="153"/>
      <c r="CF70" s="153"/>
      <c r="CG70" s="153"/>
      <c r="CH70" s="153"/>
      <c r="CI70" s="153"/>
      <c r="CJ70" s="153"/>
      <c r="CK70" s="153"/>
      <c r="CL70" s="153"/>
      <c r="CM70" s="153"/>
      <c r="CN70" s="153"/>
      <c r="CO70" s="153"/>
      <c r="CP70" s="153"/>
      <c r="CQ70" s="153"/>
      <c r="CR70" s="153"/>
      <c r="CS70" s="153"/>
      <c r="CT70" s="153"/>
      <c r="CU70" s="153"/>
      <c r="CV70" s="153"/>
      <c r="CW70" s="153"/>
      <c r="CX70" s="153"/>
      <c r="CY70" s="153"/>
      <c r="CZ70" s="153"/>
      <c r="DA70" s="153"/>
      <c r="DB70" s="153"/>
      <c r="DC70" s="153"/>
      <c r="DD70" s="153"/>
      <c r="DE70" s="153"/>
      <c r="DF70" s="153"/>
      <c r="DG70" s="153"/>
      <c r="DH70" s="153"/>
      <c r="DI70" s="153"/>
      <c r="DJ70" s="153"/>
      <c r="DK70" s="153"/>
      <c r="DL70" s="153"/>
      <c r="DM70" s="153"/>
      <c r="DN70" s="153"/>
      <c r="DO70" s="153"/>
      <c r="DP70" s="153"/>
      <c r="DQ70" s="153"/>
      <c r="DR70" s="153"/>
      <c r="DS70" s="153"/>
      <c r="DT70" s="153"/>
      <c r="DU70" s="153"/>
      <c r="DV70" s="153"/>
      <c r="DW70" s="153"/>
      <c r="DX70" s="153"/>
      <c r="DY70" s="153"/>
      <c r="DZ70" s="153"/>
      <c r="EA70" s="153"/>
      <c r="EB70" s="153"/>
      <c r="EC70" s="153"/>
      <c r="ED70" s="153"/>
      <c r="EE70" s="153"/>
      <c r="EF70" s="153"/>
      <c r="EG70" s="153"/>
      <c r="EH70" s="153"/>
      <c r="EI70" s="153"/>
      <c r="EJ70" s="153"/>
      <c r="EK70" s="153"/>
      <c r="EL70" s="153"/>
      <c r="EM70" s="153"/>
      <c r="EN70" s="153"/>
      <c r="EO70" s="153"/>
      <c r="EP70" s="153"/>
      <c r="EQ70" s="153"/>
      <c r="ER70" s="153"/>
      <c r="ES70" s="153"/>
      <c r="ET70" s="153"/>
      <c r="EU70" s="153"/>
      <c r="EV70" s="153"/>
      <c r="EW70" s="153"/>
      <c r="EX70" s="153"/>
      <c r="EY70" s="153"/>
      <c r="EZ70" s="153"/>
      <c r="FA70" s="153"/>
      <c r="FB70" s="153"/>
      <c r="FC70" s="153"/>
      <c r="FD70" s="153"/>
      <c r="FE70" s="153"/>
      <c r="FF70" s="153"/>
      <c r="FG70" s="153"/>
      <c r="FH70" s="153"/>
      <c r="FI70" s="153"/>
      <c r="FJ70" s="153"/>
      <c r="FK70" s="153"/>
      <c r="FL70" s="153"/>
      <c r="FM70" s="153"/>
      <c r="FN70" s="153"/>
      <c r="FO70" s="153"/>
      <c r="FP70" s="153"/>
      <c r="FQ70" s="153"/>
      <c r="FR70" s="153"/>
      <c r="FS70" s="153"/>
      <c r="FT70" s="153"/>
      <c r="FU70" s="153"/>
      <c r="FV70" s="153"/>
      <c r="FW70" s="153"/>
      <c r="FX70" s="153"/>
      <c r="FY70" s="153"/>
      <c r="FZ70" s="153"/>
      <c r="GA70" s="153"/>
      <c r="GB70" s="153"/>
      <c r="GC70" s="153"/>
      <c r="GD70" s="153"/>
      <c r="GE70" s="153"/>
      <c r="GF70" s="153"/>
      <c r="GG70" s="153"/>
      <c r="GH70" s="153"/>
      <c r="GI70" s="153"/>
      <c r="GJ70" s="153"/>
      <c r="GK70" s="153"/>
      <c r="GL70" s="153"/>
    </row>
    <row r="71" spans="1:215" x14ac:dyDescent="0.2">
      <c r="A71" s="32"/>
      <c r="B71" s="32"/>
      <c r="C71" s="32">
        <v>343</v>
      </c>
      <c r="D71" s="32"/>
      <c r="E71" s="33"/>
      <c r="F71" s="33" t="s">
        <v>102</v>
      </c>
      <c r="G71" s="23">
        <f>SUM(G72:G74)</f>
        <v>71500</v>
      </c>
      <c r="H71" s="23">
        <f>SUM(H72:H74)</f>
        <v>87358.399999999994</v>
      </c>
      <c r="I71" s="24">
        <f t="shared" si="1"/>
        <v>1.2217958041958041</v>
      </c>
      <c r="J71" s="23">
        <f>SUM(J72:J74)</f>
        <v>-15858.399999999998</v>
      </c>
    </row>
    <row r="72" spans="1:215" s="139" customFormat="1" x14ac:dyDescent="0.2">
      <c r="A72" s="34"/>
      <c r="B72" s="34"/>
      <c r="C72" s="34"/>
      <c r="D72" s="34">
        <v>3431</v>
      </c>
      <c r="E72" s="35"/>
      <c r="F72" s="35" t="s">
        <v>171</v>
      </c>
      <c r="G72" s="151">
        <f>'IZVRŠENJE PRORAČUNA 2020.'!H109</f>
        <v>15000</v>
      </c>
      <c r="H72" s="151">
        <f>'IZVRŠENJE PRORAČUNA 2020.'!I109</f>
        <v>18835.53</v>
      </c>
      <c r="I72" s="152">
        <f t="shared" si="1"/>
        <v>1.2557019999999999</v>
      </c>
      <c r="J72" s="151">
        <f>'IZVRŠENJE PRORAČUNA 2020.'!K109</f>
        <v>-3835.5299999999988</v>
      </c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  <c r="BI72" s="153"/>
      <c r="BJ72" s="153"/>
      <c r="BK72" s="153"/>
      <c r="BL72" s="153"/>
      <c r="BM72" s="153"/>
      <c r="BN72" s="153"/>
      <c r="BO72" s="153"/>
      <c r="BP72" s="153"/>
      <c r="BQ72" s="153"/>
      <c r="BR72" s="153"/>
      <c r="BS72" s="153"/>
      <c r="BT72" s="153"/>
      <c r="BU72" s="153"/>
      <c r="BV72" s="153"/>
      <c r="BW72" s="153"/>
      <c r="BX72" s="153"/>
      <c r="BY72" s="153"/>
      <c r="BZ72" s="153"/>
      <c r="CA72" s="153"/>
      <c r="CB72" s="153"/>
      <c r="CC72" s="153"/>
      <c r="CD72" s="153"/>
      <c r="CE72" s="153"/>
      <c r="CF72" s="153"/>
      <c r="CG72" s="153"/>
      <c r="CH72" s="153"/>
      <c r="CI72" s="153"/>
      <c r="CJ72" s="153"/>
      <c r="CK72" s="153"/>
      <c r="CL72" s="153"/>
      <c r="CM72" s="153"/>
      <c r="CN72" s="153"/>
      <c r="CO72" s="153"/>
      <c r="CP72" s="153"/>
      <c r="CQ72" s="153"/>
      <c r="CR72" s="153"/>
      <c r="CS72" s="153"/>
      <c r="CT72" s="153"/>
      <c r="CU72" s="153"/>
      <c r="CV72" s="153"/>
      <c r="CW72" s="153"/>
      <c r="CX72" s="153"/>
      <c r="CY72" s="153"/>
      <c r="CZ72" s="153"/>
      <c r="DA72" s="153"/>
      <c r="DB72" s="153"/>
      <c r="DC72" s="153"/>
      <c r="DD72" s="153"/>
      <c r="DE72" s="153"/>
      <c r="DF72" s="153"/>
      <c r="DG72" s="153"/>
      <c r="DH72" s="153"/>
      <c r="DI72" s="153"/>
      <c r="DJ72" s="153"/>
      <c r="DK72" s="153"/>
      <c r="DL72" s="153"/>
      <c r="DM72" s="153"/>
      <c r="DN72" s="153"/>
      <c r="DO72" s="153"/>
      <c r="DP72" s="153"/>
      <c r="DQ72" s="153"/>
      <c r="DR72" s="153"/>
      <c r="DS72" s="153"/>
      <c r="DT72" s="153"/>
      <c r="DU72" s="153"/>
      <c r="DV72" s="153"/>
      <c r="DW72" s="153"/>
      <c r="DX72" s="153"/>
      <c r="DY72" s="153"/>
      <c r="DZ72" s="153"/>
      <c r="EA72" s="153"/>
      <c r="EB72" s="153"/>
      <c r="EC72" s="153"/>
      <c r="ED72" s="153"/>
      <c r="EE72" s="153"/>
      <c r="EF72" s="153"/>
      <c r="EG72" s="153"/>
      <c r="EH72" s="153"/>
      <c r="EI72" s="153"/>
      <c r="EJ72" s="153"/>
      <c r="EK72" s="153"/>
      <c r="EL72" s="153"/>
      <c r="EM72" s="153"/>
      <c r="EN72" s="153"/>
      <c r="EO72" s="153"/>
      <c r="EP72" s="153"/>
      <c r="EQ72" s="153"/>
      <c r="ER72" s="153"/>
      <c r="ES72" s="153"/>
      <c r="ET72" s="153"/>
      <c r="EU72" s="153"/>
      <c r="EV72" s="153"/>
      <c r="EW72" s="153"/>
      <c r="EX72" s="153"/>
      <c r="EY72" s="153"/>
      <c r="EZ72" s="153"/>
      <c r="FA72" s="153"/>
      <c r="FB72" s="153"/>
      <c r="FC72" s="153"/>
      <c r="FD72" s="153"/>
      <c r="FE72" s="153"/>
      <c r="FF72" s="153"/>
      <c r="FG72" s="153"/>
      <c r="FH72" s="153"/>
      <c r="FI72" s="153"/>
      <c r="FJ72" s="153"/>
      <c r="FK72" s="153"/>
      <c r="FL72" s="153"/>
      <c r="FM72" s="153"/>
      <c r="FN72" s="153"/>
      <c r="FO72" s="153"/>
      <c r="FP72" s="153"/>
      <c r="FQ72" s="153"/>
      <c r="FR72" s="153"/>
      <c r="FS72" s="153"/>
      <c r="FT72" s="153"/>
      <c r="FU72" s="153"/>
      <c r="FV72" s="153"/>
      <c r="FW72" s="153"/>
      <c r="FX72" s="153"/>
      <c r="FY72" s="153"/>
      <c r="FZ72" s="153"/>
      <c r="GA72" s="153"/>
      <c r="GB72" s="153"/>
      <c r="GC72" s="153"/>
      <c r="GD72" s="153"/>
      <c r="GE72" s="153"/>
      <c r="GF72" s="153"/>
      <c r="GG72" s="153"/>
      <c r="GH72" s="153"/>
      <c r="GI72" s="153"/>
      <c r="GJ72" s="153"/>
      <c r="GK72" s="153"/>
      <c r="GL72" s="153"/>
    </row>
    <row r="73" spans="1:215" s="139" customFormat="1" x14ac:dyDescent="0.2">
      <c r="A73" s="34"/>
      <c r="B73" s="34"/>
      <c r="C73" s="34"/>
      <c r="D73" s="34">
        <v>3433</v>
      </c>
      <c r="E73" s="35"/>
      <c r="F73" s="35" t="s">
        <v>104</v>
      </c>
      <c r="G73" s="151">
        <f>'IZVRŠENJE PRORAČUNA 2020.'!H110</f>
        <v>1500</v>
      </c>
      <c r="H73" s="151">
        <f>'IZVRŠENJE PRORAČUNA 2020.'!I110</f>
        <v>16735.689999999999</v>
      </c>
      <c r="I73" s="152">
        <f t="shared" si="1"/>
        <v>11.157126666666667</v>
      </c>
      <c r="J73" s="151">
        <f>'IZVRŠENJE PRORAČUNA 2020.'!K110</f>
        <v>-15235.689999999999</v>
      </c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  <c r="BI73" s="153"/>
      <c r="BJ73" s="153"/>
      <c r="BK73" s="153"/>
      <c r="BL73" s="153"/>
      <c r="BM73" s="153"/>
      <c r="BN73" s="153"/>
      <c r="BO73" s="153"/>
      <c r="BP73" s="153"/>
      <c r="BQ73" s="153"/>
      <c r="BR73" s="153"/>
      <c r="BS73" s="153"/>
      <c r="BT73" s="153"/>
      <c r="BU73" s="153"/>
      <c r="BV73" s="153"/>
      <c r="BW73" s="153"/>
      <c r="BX73" s="153"/>
      <c r="BY73" s="153"/>
      <c r="BZ73" s="153"/>
      <c r="CA73" s="153"/>
      <c r="CB73" s="153"/>
      <c r="CC73" s="153"/>
      <c r="CD73" s="153"/>
      <c r="CE73" s="153"/>
      <c r="CF73" s="153"/>
      <c r="CG73" s="153"/>
      <c r="CH73" s="153"/>
      <c r="CI73" s="153"/>
      <c r="CJ73" s="153"/>
      <c r="CK73" s="153"/>
      <c r="CL73" s="153"/>
      <c r="CM73" s="153"/>
      <c r="CN73" s="153"/>
      <c r="CO73" s="153"/>
      <c r="CP73" s="153"/>
      <c r="CQ73" s="153"/>
      <c r="CR73" s="153"/>
      <c r="CS73" s="153"/>
      <c r="CT73" s="153"/>
      <c r="CU73" s="153"/>
      <c r="CV73" s="153"/>
      <c r="CW73" s="153"/>
      <c r="CX73" s="153"/>
      <c r="CY73" s="153"/>
      <c r="CZ73" s="153"/>
      <c r="DA73" s="153"/>
      <c r="DB73" s="153"/>
      <c r="DC73" s="153"/>
      <c r="DD73" s="153"/>
      <c r="DE73" s="153"/>
      <c r="DF73" s="153"/>
      <c r="DG73" s="153"/>
      <c r="DH73" s="153"/>
      <c r="DI73" s="153"/>
      <c r="DJ73" s="153"/>
      <c r="DK73" s="153"/>
      <c r="DL73" s="153"/>
      <c r="DM73" s="153"/>
      <c r="DN73" s="153"/>
      <c r="DO73" s="153"/>
      <c r="DP73" s="153"/>
      <c r="DQ73" s="153"/>
      <c r="DR73" s="153"/>
      <c r="DS73" s="153"/>
      <c r="DT73" s="153"/>
      <c r="DU73" s="153"/>
      <c r="DV73" s="153"/>
      <c r="DW73" s="153"/>
      <c r="DX73" s="153"/>
      <c r="DY73" s="153"/>
      <c r="DZ73" s="153"/>
      <c r="EA73" s="153"/>
      <c r="EB73" s="153"/>
      <c r="EC73" s="153"/>
      <c r="ED73" s="153"/>
      <c r="EE73" s="153"/>
      <c r="EF73" s="153"/>
      <c r="EG73" s="153"/>
      <c r="EH73" s="153"/>
      <c r="EI73" s="153"/>
      <c r="EJ73" s="153"/>
      <c r="EK73" s="153"/>
      <c r="EL73" s="153"/>
      <c r="EM73" s="153"/>
      <c r="EN73" s="153"/>
      <c r="EO73" s="153"/>
      <c r="EP73" s="153"/>
      <c r="EQ73" s="153"/>
      <c r="ER73" s="153"/>
      <c r="ES73" s="153"/>
      <c r="ET73" s="153"/>
      <c r="EU73" s="153"/>
      <c r="EV73" s="153"/>
      <c r="EW73" s="153"/>
      <c r="EX73" s="153"/>
      <c r="EY73" s="153"/>
      <c r="EZ73" s="153"/>
      <c r="FA73" s="153"/>
      <c r="FB73" s="153"/>
      <c r="FC73" s="153"/>
      <c r="FD73" s="153"/>
      <c r="FE73" s="153"/>
      <c r="FF73" s="153"/>
      <c r="FG73" s="153"/>
      <c r="FH73" s="153"/>
      <c r="FI73" s="153"/>
      <c r="FJ73" s="153"/>
      <c r="FK73" s="153"/>
      <c r="FL73" s="153"/>
      <c r="FM73" s="153"/>
      <c r="FN73" s="153"/>
      <c r="FO73" s="153"/>
      <c r="FP73" s="153"/>
      <c r="FQ73" s="153"/>
      <c r="FR73" s="153"/>
      <c r="FS73" s="153"/>
      <c r="FT73" s="153"/>
      <c r="FU73" s="153"/>
      <c r="FV73" s="153"/>
      <c r="FW73" s="153"/>
      <c r="FX73" s="153"/>
      <c r="FY73" s="153"/>
      <c r="FZ73" s="153"/>
      <c r="GA73" s="153"/>
      <c r="GB73" s="153"/>
      <c r="GC73" s="153"/>
      <c r="GD73" s="153"/>
      <c r="GE73" s="153"/>
      <c r="GF73" s="153"/>
      <c r="GG73" s="153"/>
      <c r="GH73" s="153"/>
      <c r="GI73" s="153"/>
      <c r="GJ73" s="153"/>
      <c r="GK73" s="153"/>
      <c r="GL73" s="153"/>
    </row>
    <row r="74" spans="1:215" s="139" customFormat="1" x14ac:dyDescent="0.2">
      <c r="A74" s="34"/>
      <c r="B74" s="34"/>
      <c r="C74" s="34"/>
      <c r="D74" s="34">
        <v>3434</v>
      </c>
      <c r="E74" s="35"/>
      <c r="F74" s="35" t="s">
        <v>105</v>
      </c>
      <c r="G74" s="151">
        <f>'IZVRŠENJE PRORAČUNA 2020.'!H111</f>
        <v>55000</v>
      </c>
      <c r="H74" s="151">
        <f>'IZVRŠENJE PRORAČUNA 2020.'!I111</f>
        <v>51787.18</v>
      </c>
      <c r="I74" s="152">
        <f t="shared" si="1"/>
        <v>0.94158509090909093</v>
      </c>
      <c r="J74" s="151">
        <f>'IZVRŠENJE PRORAČUNA 2020.'!K111</f>
        <v>3212.8199999999997</v>
      </c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  <c r="BI74" s="153"/>
      <c r="BJ74" s="153"/>
      <c r="BK74" s="153"/>
      <c r="BL74" s="153"/>
      <c r="BM74" s="153"/>
      <c r="BN74" s="153"/>
      <c r="BO74" s="153"/>
      <c r="BP74" s="153"/>
      <c r="BQ74" s="153"/>
      <c r="BR74" s="153"/>
      <c r="BS74" s="153"/>
      <c r="BT74" s="153"/>
      <c r="BU74" s="153"/>
      <c r="BV74" s="153"/>
      <c r="BW74" s="153"/>
      <c r="BX74" s="153"/>
      <c r="BY74" s="153"/>
      <c r="BZ74" s="153"/>
      <c r="CA74" s="153"/>
      <c r="CB74" s="153"/>
      <c r="CC74" s="153"/>
      <c r="CD74" s="153"/>
      <c r="CE74" s="153"/>
      <c r="CF74" s="153"/>
      <c r="CG74" s="153"/>
      <c r="CH74" s="153"/>
      <c r="CI74" s="153"/>
      <c r="CJ74" s="153"/>
      <c r="CK74" s="153"/>
      <c r="CL74" s="153"/>
      <c r="CM74" s="153"/>
      <c r="CN74" s="153"/>
      <c r="CO74" s="153"/>
      <c r="CP74" s="153"/>
      <c r="CQ74" s="153"/>
      <c r="CR74" s="153"/>
      <c r="CS74" s="153"/>
      <c r="CT74" s="153"/>
      <c r="CU74" s="153"/>
      <c r="CV74" s="153"/>
      <c r="CW74" s="153"/>
      <c r="CX74" s="153"/>
      <c r="CY74" s="153"/>
      <c r="CZ74" s="153"/>
      <c r="DA74" s="153"/>
      <c r="DB74" s="153"/>
      <c r="DC74" s="153"/>
      <c r="DD74" s="153"/>
      <c r="DE74" s="153"/>
      <c r="DF74" s="153"/>
      <c r="DG74" s="153"/>
      <c r="DH74" s="153"/>
      <c r="DI74" s="153"/>
      <c r="DJ74" s="153"/>
      <c r="DK74" s="153"/>
      <c r="DL74" s="153"/>
      <c r="DM74" s="153"/>
      <c r="DN74" s="153"/>
      <c r="DO74" s="153"/>
      <c r="DP74" s="153"/>
      <c r="DQ74" s="153"/>
      <c r="DR74" s="153"/>
      <c r="DS74" s="153"/>
      <c r="DT74" s="153"/>
      <c r="DU74" s="153"/>
      <c r="DV74" s="153"/>
      <c r="DW74" s="153"/>
      <c r="DX74" s="153"/>
      <c r="DY74" s="153"/>
      <c r="DZ74" s="153"/>
      <c r="EA74" s="153"/>
      <c r="EB74" s="153"/>
      <c r="EC74" s="153"/>
      <c r="ED74" s="153"/>
      <c r="EE74" s="153"/>
      <c r="EF74" s="153"/>
      <c r="EG74" s="153"/>
      <c r="EH74" s="153"/>
      <c r="EI74" s="153"/>
      <c r="EJ74" s="153"/>
      <c r="EK74" s="153"/>
      <c r="EL74" s="153"/>
      <c r="EM74" s="153"/>
      <c r="EN74" s="153"/>
      <c r="EO74" s="153"/>
      <c r="EP74" s="153"/>
      <c r="EQ74" s="153"/>
      <c r="ER74" s="153"/>
      <c r="ES74" s="153"/>
      <c r="ET74" s="153"/>
      <c r="EU74" s="153"/>
      <c r="EV74" s="153"/>
      <c r="EW74" s="153"/>
      <c r="EX74" s="153"/>
      <c r="EY74" s="153"/>
      <c r="EZ74" s="153"/>
      <c r="FA74" s="153"/>
      <c r="FB74" s="153"/>
      <c r="FC74" s="153"/>
      <c r="FD74" s="153"/>
      <c r="FE74" s="153"/>
      <c r="FF74" s="153"/>
      <c r="FG74" s="153"/>
      <c r="FH74" s="153"/>
      <c r="FI74" s="153"/>
      <c r="FJ74" s="153"/>
      <c r="FK74" s="153"/>
      <c r="FL74" s="153"/>
      <c r="FM74" s="153"/>
      <c r="FN74" s="153"/>
      <c r="FO74" s="153"/>
      <c r="FP74" s="153"/>
      <c r="FQ74" s="153"/>
      <c r="FR74" s="153"/>
      <c r="FS74" s="153"/>
      <c r="FT74" s="153"/>
      <c r="FU74" s="153"/>
      <c r="FV74" s="153"/>
      <c r="FW74" s="153"/>
      <c r="FX74" s="153"/>
      <c r="FY74" s="153"/>
      <c r="FZ74" s="153"/>
      <c r="GA74" s="153"/>
      <c r="GB74" s="153"/>
      <c r="GC74" s="153"/>
      <c r="GD74" s="153"/>
      <c r="GE74" s="153"/>
      <c r="GF74" s="153"/>
      <c r="GG74" s="153"/>
      <c r="GH74" s="153"/>
      <c r="GI74" s="153"/>
      <c r="GJ74" s="153"/>
      <c r="GK74" s="153"/>
      <c r="GL74" s="153"/>
    </row>
    <row r="75" spans="1:215" x14ac:dyDescent="0.2">
      <c r="A75" s="206" t="s">
        <v>172</v>
      </c>
      <c r="B75" s="206"/>
      <c r="C75" s="206"/>
      <c r="D75" s="206"/>
      <c r="E75" s="206"/>
      <c r="F75" s="206"/>
      <c r="G75" s="26">
        <f>G76</f>
        <v>220000</v>
      </c>
      <c r="H75" s="26">
        <f t="shared" ref="H75:J76" si="5">H76</f>
        <v>176560</v>
      </c>
      <c r="I75" s="27">
        <f t="shared" si="1"/>
        <v>0.80254545454545456</v>
      </c>
      <c r="J75" s="26">
        <f t="shared" si="5"/>
        <v>43440</v>
      </c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  <c r="HG75" s="41"/>
    </row>
    <row r="76" spans="1:215" x14ac:dyDescent="0.2">
      <c r="A76" s="200" t="s">
        <v>173</v>
      </c>
      <c r="B76" s="200"/>
      <c r="C76" s="200"/>
      <c r="D76" s="200"/>
      <c r="E76" s="200"/>
      <c r="F76" s="200"/>
      <c r="G76" s="29">
        <f>G77</f>
        <v>220000</v>
      </c>
      <c r="H76" s="29">
        <f t="shared" si="5"/>
        <v>176560</v>
      </c>
      <c r="I76" s="30">
        <f t="shared" ref="I76:I139" si="6">H76/G76</f>
        <v>0.80254545454545456</v>
      </c>
      <c r="J76" s="29">
        <f t="shared" si="5"/>
        <v>43440</v>
      </c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</row>
    <row r="77" spans="1:215" x14ac:dyDescent="0.2">
      <c r="A77" s="32">
        <v>3</v>
      </c>
      <c r="B77" s="32"/>
      <c r="C77" s="32"/>
      <c r="D77" s="32"/>
      <c r="E77" s="33"/>
      <c r="F77" s="33" t="s">
        <v>69</v>
      </c>
      <c r="G77" s="23">
        <f>G78+G81</f>
        <v>220000</v>
      </c>
      <c r="H77" s="23">
        <f>H78+H81</f>
        <v>176560</v>
      </c>
      <c r="I77" s="24">
        <f t="shared" si="6"/>
        <v>0.80254545454545456</v>
      </c>
      <c r="J77" s="23">
        <f>J78+J81</f>
        <v>43440</v>
      </c>
    </row>
    <row r="78" spans="1:215" ht="22.5" x14ac:dyDescent="0.2">
      <c r="A78" s="32"/>
      <c r="B78" s="32">
        <v>36</v>
      </c>
      <c r="C78" s="32"/>
      <c r="D78" s="32"/>
      <c r="E78" s="33"/>
      <c r="F78" s="36" t="s">
        <v>174</v>
      </c>
      <c r="G78" s="23">
        <f>G79</f>
        <v>20000</v>
      </c>
      <c r="H78" s="23">
        <f t="shared" ref="H78:J79" si="7">H79</f>
        <v>16560</v>
      </c>
      <c r="I78" s="24">
        <f t="shared" si="6"/>
        <v>0.82799999999999996</v>
      </c>
      <c r="J78" s="23">
        <f t="shared" si="7"/>
        <v>3440</v>
      </c>
    </row>
    <row r="79" spans="1:215" x14ac:dyDescent="0.2">
      <c r="A79" s="32"/>
      <c r="B79" s="32"/>
      <c r="C79" s="32">
        <v>363</v>
      </c>
      <c r="D79" s="32"/>
      <c r="E79" s="33"/>
      <c r="F79" s="33" t="s">
        <v>110</v>
      </c>
      <c r="G79" s="23">
        <f>G80</f>
        <v>20000</v>
      </c>
      <c r="H79" s="23">
        <f t="shared" si="7"/>
        <v>16560</v>
      </c>
      <c r="I79" s="24">
        <f t="shared" si="6"/>
        <v>0.82799999999999996</v>
      </c>
      <c r="J79" s="23">
        <f t="shared" si="7"/>
        <v>3440</v>
      </c>
    </row>
    <row r="80" spans="1:215" s="139" customFormat="1" x14ac:dyDescent="0.2">
      <c r="A80" s="34"/>
      <c r="B80" s="34"/>
      <c r="C80" s="34"/>
      <c r="D80" s="34">
        <v>3631</v>
      </c>
      <c r="E80" s="35"/>
      <c r="F80" s="35" t="s">
        <v>111</v>
      </c>
      <c r="G80" s="151">
        <v>20000</v>
      </c>
      <c r="H80" s="151">
        <v>16560</v>
      </c>
      <c r="I80" s="152">
        <f t="shared" si="6"/>
        <v>0.82799999999999996</v>
      </c>
      <c r="J80" s="151">
        <f>G80-H80</f>
        <v>3440</v>
      </c>
      <c r="K80" s="153" t="s">
        <v>308</v>
      </c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3"/>
      <c r="BN80" s="153"/>
      <c r="BO80" s="153"/>
      <c r="BP80" s="153"/>
      <c r="BQ80" s="153"/>
      <c r="BR80" s="153"/>
      <c r="BS80" s="153"/>
      <c r="BT80" s="153"/>
      <c r="BU80" s="153"/>
      <c r="BV80" s="153"/>
      <c r="BW80" s="153"/>
      <c r="BX80" s="153"/>
      <c r="BY80" s="153"/>
      <c r="BZ80" s="153"/>
      <c r="CA80" s="153"/>
      <c r="CB80" s="153"/>
      <c r="CC80" s="153"/>
      <c r="CD80" s="153"/>
      <c r="CE80" s="153"/>
      <c r="CF80" s="153"/>
      <c r="CG80" s="153"/>
      <c r="CH80" s="153"/>
      <c r="CI80" s="153"/>
      <c r="CJ80" s="153"/>
      <c r="CK80" s="153"/>
      <c r="CL80" s="153"/>
      <c r="CM80" s="153"/>
      <c r="CN80" s="153"/>
      <c r="CO80" s="153"/>
      <c r="CP80" s="153"/>
      <c r="CQ80" s="153"/>
      <c r="CR80" s="153"/>
      <c r="CS80" s="153"/>
      <c r="CT80" s="153"/>
      <c r="CU80" s="153"/>
      <c r="CV80" s="153"/>
      <c r="CW80" s="153"/>
      <c r="CX80" s="153"/>
      <c r="CY80" s="153"/>
      <c r="CZ80" s="153"/>
      <c r="DA80" s="153"/>
      <c r="DB80" s="153"/>
      <c r="DC80" s="153"/>
      <c r="DD80" s="153"/>
      <c r="DE80" s="153"/>
      <c r="DF80" s="153"/>
      <c r="DG80" s="153"/>
      <c r="DH80" s="153"/>
      <c r="DI80" s="153"/>
      <c r="DJ80" s="153"/>
      <c r="DK80" s="153"/>
      <c r="DL80" s="153"/>
      <c r="DM80" s="153"/>
      <c r="DN80" s="153"/>
      <c r="DO80" s="153"/>
      <c r="DP80" s="153"/>
      <c r="DQ80" s="153"/>
      <c r="DR80" s="153"/>
      <c r="DS80" s="153"/>
      <c r="DT80" s="153"/>
      <c r="DU80" s="153"/>
      <c r="DV80" s="153"/>
      <c r="DW80" s="153"/>
      <c r="DX80" s="153"/>
      <c r="DY80" s="153"/>
      <c r="DZ80" s="153"/>
      <c r="EA80" s="153"/>
      <c r="EB80" s="153"/>
      <c r="EC80" s="153"/>
      <c r="ED80" s="153"/>
      <c r="EE80" s="153"/>
      <c r="EF80" s="153"/>
      <c r="EG80" s="153"/>
      <c r="EH80" s="153"/>
      <c r="EI80" s="153"/>
      <c r="EJ80" s="153"/>
      <c r="EK80" s="153"/>
      <c r="EL80" s="153"/>
      <c r="EM80" s="153"/>
      <c r="EN80" s="153"/>
      <c r="EO80" s="153"/>
      <c r="EP80" s="153"/>
      <c r="EQ80" s="153"/>
      <c r="ER80" s="153"/>
      <c r="ES80" s="153"/>
      <c r="ET80" s="153"/>
      <c r="EU80" s="153"/>
      <c r="EV80" s="153"/>
      <c r="EW80" s="153"/>
      <c r="EX80" s="153"/>
      <c r="EY80" s="153"/>
      <c r="EZ80" s="153"/>
      <c r="FA80" s="153"/>
      <c r="FB80" s="153"/>
      <c r="FC80" s="153"/>
      <c r="FD80" s="153"/>
      <c r="FE80" s="153"/>
      <c r="FF80" s="153"/>
      <c r="FG80" s="153"/>
      <c r="FH80" s="153"/>
      <c r="FI80" s="153"/>
      <c r="FJ80" s="153"/>
      <c r="FK80" s="153"/>
      <c r="FL80" s="153"/>
      <c r="FM80" s="153"/>
      <c r="FN80" s="153"/>
      <c r="FO80" s="153"/>
      <c r="FP80" s="153"/>
      <c r="FQ80" s="153"/>
      <c r="FR80" s="153"/>
      <c r="FS80" s="153"/>
      <c r="FT80" s="153"/>
      <c r="FU80" s="153"/>
      <c r="FV80" s="153"/>
      <c r="FW80" s="153"/>
      <c r="FX80" s="153"/>
      <c r="FY80" s="153"/>
      <c r="FZ80" s="153"/>
      <c r="GA80" s="153"/>
      <c r="GB80" s="153"/>
      <c r="GC80" s="153"/>
      <c r="GD80" s="153"/>
      <c r="GE80" s="153"/>
      <c r="GF80" s="153"/>
      <c r="GG80" s="153"/>
      <c r="GH80" s="153"/>
      <c r="GI80" s="153"/>
      <c r="GJ80" s="153"/>
      <c r="GK80" s="153"/>
      <c r="GL80" s="153"/>
    </row>
    <row r="81" spans="1:215" x14ac:dyDescent="0.2">
      <c r="A81" s="32"/>
      <c r="B81" s="32">
        <v>38</v>
      </c>
      <c r="C81" s="32"/>
      <c r="D81" s="32"/>
      <c r="E81" s="33"/>
      <c r="F81" s="33" t="s">
        <v>122</v>
      </c>
      <c r="G81" s="23">
        <f>G82</f>
        <v>200000</v>
      </c>
      <c r="H81" s="23">
        <f t="shared" ref="H81:J82" si="8">H82</f>
        <v>160000</v>
      </c>
      <c r="I81" s="24">
        <f t="shared" si="6"/>
        <v>0.8</v>
      </c>
      <c r="J81" s="23">
        <f t="shared" si="8"/>
        <v>40000</v>
      </c>
    </row>
    <row r="82" spans="1:215" x14ac:dyDescent="0.2">
      <c r="A82" s="32"/>
      <c r="B82" s="32"/>
      <c r="C82" s="32">
        <v>381</v>
      </c>
      <c r="D82" s="32"/>
      <c r="E82" s="33"/>
      <c r="F82" s="33" t="s">
        <v>61</v>
      </c>
      <c r="G82" s="23">
        <f>G83</f>
        <v>200000</v>
      </c>
      <c r="H82" s="23">
        <f t="shared" si="8"/>
        <v>160000</v>
      </c>
      <c r="I82" s="24">
        <f t="shared" si="6"/>
        <v>0.8</v>
      </c>
      <c r="J82" s="23">
        <f t="shared" si="8"/>
        <v>40000</v>
      </c>
    </row>
    <row r="83" spans="1:215" s="139" customFormat="1" x14ac:dyDescent="0.2">
      <c r="A83" s="34"/>
      <c r="B83" s="34"/>
      <c r="C83" s="34"/>
      <c r="D83" s="34">
        <v>3811</v>
      </c>
      <c r="E83" s="35"/>
      <c r="F83" s="35" t="s">
        <v>123</v>
      </c>
      <c r="G83" s="151">
        <v>200000</v>
      </c>
      <c r="H83" s="151">
        <v>160000</v>
      </c>
      <c r="I83" s="152">
        <f t="shared" si="6"/>
        <v>0.8</v>
      </c>
      <c r="J83" s="151">
        <f>G83-H83</f>
        <v>40000</v>
      </c>
      <c r="K83" s="153" t="s">
        <v>308</v>
      </c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3"/>
      <c r="BN83" s="153"/>
      <c r="BO83" s="153"/>
      <c r="BP83" s="153"/>
      <c r="BQ83" s="153"/>
      <c r="BR83" s="153"/>
      <c r="BS83" s="153"/>
      <c r="BT83" s="153"/>
      <c r="BU83" s="153"/>
      <c r="BV83" s="153"/>
      <c r="BW83" s="153"/>
      <c r="BX83" s="153"/>
      <c r="BY83" s="153"/>
      <c r="BZ83" s="153"/>
      <c r="CA83" s="153"/>
      <c r="CB83" s="153"/>
      <c r="CC83" s="153"/>
      <c r="CD83" s="153"/>
      <c r="CE83" s="153"/>
      <c r="CF83" s="153"/>
      <c r="CG83" s="153"/>
      <c r="CH83" s="153"/>
      <c r="CI83" s="153"/>
      <c r="CJ83" s="153"/>
      <c r="CK83" s="153"/>
      <c r="CL83" s="153"/>
      <c r="CM83" s="153"/>
      <c r="CN83" s="153"/>
      <c r="CO83" s="153"/>
      <c r="CP83" s="153"/>
      <c r="CQ83" s="153"/>
      <c r="CR83" s="153"/>
      <c r="CS83" s="153"/>
      <c r="CT83" s="153"/>
      <c r="CU83" s="153"/>
      <c r="CV83" s="153"/>
      <c r="CW83" s="153"/>
      <c r="CX83" s="153"/>
      <c r="CY83" s="153"/>
      <c r="CZ83" s="153"/>
      <c r="DA83" s="153"/>
      <c r="DB83" s="153"/>
      <c r="DC83" s="153"/>
      <c r="DD83" s="153"/>
      <c r="DE83" s="153"/>
      <c r="DF83" s="153"/>
      <c r="DG83" s="153"/>
      <c r="DH83" s="153"/>
      <c r="DI83" s="153"/>
      <c r="DJ83" s="153"/>
      <c r="DK83" s="153"/>
      <c r="DL83" s="153"/>
      <c r="DM83" s="153"/>
      <c r="DN83" s="153"/>
      <c r="DO83" s="153"/>
      <c r="DP83" s="153"/>
      <c r="DQ83" s="153"/>
      <c r="DR83" s="153"/>
      <c r="DS83" s="153"/>
      <c r="DT83" s="153"/>
      <c r="DU83" s="153"/>
      <c r="DV83" s="153"/>
      <c r="DW83" s="153"/>
      <c r="DX83" s="153"/>
      <c r="DY83" s="153"/>
      <c r="DZ83" s="153"/>
      <c r="EA83" s="153"/>
      <c r="EB83" s="153"/>
      <c r="EC83" s="153"/>
      <c r="ED83" s="153"/>
      <c r="EE83" s="153"/>
      <c r="EF83" s="153"/>
      <c r="EG83" s="153"/>
      <c r="EH83" s="153"/>
      <c r="EI83" s="153"/>
      <c r="EJ83" s="153"/>
      <c r="EK83" s="153"/>
      <c r="EL83" s="153"/>
      <c r="EM83" s="153"/>
      <c r="EN83" s="153"/>
      <c r="EO83" s="153"/>
      <c r="EP83" s="153"/>
      <c r="EQ83" s="153"/>
      <c r="ER83" s="153"/>
      <c r="ES83" s="153"/>
      <c r="ET83" s="153"/>
      <c r="EU83" s="153"/>
      <c r="EV83" s="153"/>
      <c r="EW83" s="153"/>
      <c r="EX83" s="153"/>
      <c r="EY83" s="153"/>
      <c r="EZ83" s="153"/>
      <c r="FA83" s="153"/>
      <c r="FB83" s="153"/>
      <c r="FC83" s="153"/>
      <c r="FD83" s="153"/>
      <c r="FE83" s="153"/>
      <c r="FF83" s="153"/>
      <c r="FG83" s="153"/>
      <c r="FH83" s="153"/>
      <c r="FI83" s="153"/>
      <c r="FJ83" s="153"/>
      <c r="FK83" s="153"/>
      <c r="FL83" s="153"/>
      <c r="FM83" s="153"/>
      <c r="FN83" s="153"/>
      <c r="FO83" s="153"/>
      <c r="FP83" s="153"/>
      <c r="FQ83" s="153"/>
      <c r="FR83" s="153"/>
      <c r="FS83" s="153"/>
      <c r="FT83" s="153"/>
      <c r="FU83" s="153"/>
      <c r="FV83" s="153"/>
      <c r="FW83" s="153"/>
      <c r="FX83" s="153"/>
      <c r="FY83" s="153"/>
      <c r="FZ83" s="153"/>
      <c r="GA83" s="153"/>
      <c r="GB83" s="153"/>
      <c r="GC83" s="153"/>
      <c r="GD83" s="153"/>
      <c r="GE83" s="153"/>
      <c r="GF83" s="153"/>
      <c r="GG83" s="153"/>
      <c r="GH83" s="153"/>
      <c r="GI83" s="153"/>
      <c r="GJ83" s="153"/>
      <c r="GK83" s="153"/>
      <c r="GL83" s="153"/>
    </row>
    <row r="84" spans="1:215" x14ac:dyDescent="0.2">
      <c r="A84" s="206" t="s">
        <v>175</v>
      </c>
      <c r="B84" s="206"/>
      <c r="C84" s="206"/>
      <c r="D84" s="206"/>
      <c r="E84" s="206"/>
      <c r="F84" s="206"/>
      <c r="G84" s="26">
        <f>G85+G93+G98</f>
        <v>168000</v>
      </c>
      <c r="H84" s="26">
        <f>H85+H93+H98</f>
        <v>171941.16</v>
      </c>
      <c r="I84" s="27">
        <f t="shared" si="6"/>
        <v>1.0234592857142857</v>
      </c>
      <c r="J84" s="26">
        <f>J85+J93+J98</f>
        <v>-3941.1600000000071</v>
      </c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  <c r="GX84" s="41"/>
      <c r="GY84" s="41"/>
      <c r="GZ84" s="41"/>
      <c r="HA84" s="41"/>
      <c r="HB84" s="41"/>
      <c r="HC84" s="41"/>
      <c r="HD84" s="41"/>
      <c r="HE84" s="41"/>
      <c r="HF84" s="41"/>
      <c r="HG84" s="41"/>
    </row>
    <row r="85" spans="1:215" x14ac:dyDescent="0.2">
      <c r="A85" s="200" t="s">
        <v>176</v>
      </c>
      <c r="B85" s="200"/>
      <c r="C85" s="200"/>
      <c r="D85" s="200"/>
      <c r="E85" s="200"/>
      <c r="F85" s="200"/>
      <c r="G85" s="29">
        <f>G86</f>
        <v>153000</v>
      </c>
      <c r="H85" s="29">
        <f>H86</f>
        <v>155641.16</v>
      </c>
      <c r="I85" s="30">
        <f t="shared" si="6"/>
        <v>1.0172624836601307</v>
      </c>
      <c r="J85" s="29">
        <f>J86</f>
        <v>-2641.1600000000071</v>
      </c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</row>
    <row r="86" spans="1:215" x14ac:dyDescent="0.2">
      <c r="A86" s="32">
        <v>3</v>
      </c>
      <c r="B86" s="32"/>
      <c r="C86" s="32"/>
      <c r="D86" s="32"/>
      <c r="E86" s="33"/>
      <c r="F86" s="33" t="s">
        <v>69</v>
      </c>
      <c r="G86" s="23">
        <f>G87+G90</f>
        <v>153000</v>
      </c>
      <c r="H86" s="23">
        <f>H87+H90</f>
        <v>155641.16</v>
      </c>
      <c r="I86" s="24">
        <f t="shared" si="6"/>
        <v>1.0172624836601307</v>
      </c>
      <c r="J86" s="23">
        <f>J87+J90</f>
        <v>-2641.1600000000071</v>
      </c>
    </row>
    <row r="87" spans="1:215" ht="22.5" x14ac:dyDescent="0.2">
      <c r="A87" s="32"/>
      <c r="B87" s="32">
        <v>36</v>
      </c>
      <c r="C87" s="32"/>
      <c r="D87" s="32"/>
      <c r="E87" s="33"/>
      <c r="F87" s="36" t="s">
        <v>177</v>
      </c>
      <c r="G87" s="23">
        <f>G88</f>
        <v>0</v>
      </c>
      <c r="H87" s="23">
        <f t="shared" ref="H87:J88" si="9">H88</f>
        <v>3131.34</v>
      </c>
      <c r="I87" s="24"/>
      <c r="J87" s="23">
        <f t="shared" si="9"/>
        <v>-3131.34</v>
      </c>
    </row>
    <row r="88" spans="1:215" x14ac:dyDescent="0.2">
      <c r="A88" s="32"/>
      <c r="B88" s="32"/>
      <c r="C88" s="32">
        <v>363</v>
      </c>
      <c r="D88" s="32"/>
      <c r="E88" s="33"/>
      <c r="F88" s="33" t="s">
        <v>110</v>
      </c>
      <c r="G88" s="23">
        <f>G89</f>
        <v>0</v>
      </c>
      <c r="H88" s="23">
        <f t="shared" si="9"/>
        <v>3131.34</v>
      </c>
      <c r="I88" s="24"/>
      <c r="J88" s="23">
        <f t="shared" si="9"/>
        <v>-3131.34</v>
      </c>
    </row>
    <row r="89" spans="1:215" s="139" customFormat="1" x14ac:dyDescent="0.2">
      <c r="A89" s="34"/>
      <c r="B89" s="34"/>
      <c r="C89" s="34"/>
      <c r="D89" s="34">
        <v>3632</v>
      </c>
      <c r="E89" s="35"/>
      <c r="F89" s="35" t="s">
        <v>112</v>
      </c>
      <c r="G89" s="151">
        <v>0</v>
      </c>
      <c r="H89" s="151">
        <v>3131.34</v>
      </c>
      <c r="I89" s="152"/>
      <c r="J89" s="151">
        <f>G89-H89</f>
        <v>-3131.34</v>
      </c>
      <c r="K89" s="153" t="s">
        <v>308</v>
      </c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  <c r="EC89" s="153"/>
      <c r="ED89" s="153"/>
      <c r="EE89" s="153"/>
      <c r="EF89" s="153"/>
      <c r="EG89" s="153"/>
      <c r="EH89" s="153"/>
      <c r="EI89" s="153"/>
      <c r="EJ89" s="153"/>
      <c r="EK89" s="153"/>
      <c r="EL89" s="153"/>
      <c r="EM89" s="153"/>
      <c r="EN89" s="153"/>
      <c r="EO89" s="153"/>
      <c r="EP89" s="153"/>
      <c r="EQ89" s="153"/>
      <c r="ER89" s="153"/>
      <c r="ES89" s="153"/>
      <c r="ET89" s="153"/>
      <c r="EU89" s="153"/>
      <c r="EV89" s="153"/>
      <c r="EW89" s="153"/>
      <c r="EX89" s="153"/>
      <c r="EY89" s="153"/>
      <c r="EZ89" s="153"/>
      <c r="FA89" s="153"/>
      <c r="FB89" s="153"/>
      <c r="FC89" s="153"/>
      <c r="FD89" s="153"/>
      <c r="FE89" s="153"/>
      <c r="FF89" s="153"/>
      <c r="FG89" s="153"/>
      <c r="FH89" s="153"/>
      <c r="FI89" s="153"/>
      <c r="FJ89" s="153"/>
      <c r="FK89" s="153"/>
      <c r="FL89" s="153"/>
      <c r="FM89" s="153"/>
      <c r="FN89" s="153"/>
      <c r="FO89" s="153"/>
      <c r="FP89" s="153"/>
      <c r="FQ89" s="153"/>
      <c r="FR89" s="153"/>
      <c r="FS89" s="153"/>
      <c r="FT89" s="153"/>
      <c r="FU89" s="153"/>
      <c r="FV89" s="153"/>
      <c r="FW89" s="153"/>
      <c r="FX89" s="153"/>
      <c r="FY89" s="153"/>
      <c r="FZ89" s="153"/>
      <c r="GA89" s="153"/>
      <c r="GB89" s="153"/>
      <c r="GC89" s="153"/>
      <c r="GD89" s="153"/>
      <c r="GE89" s="153"/>
      <c r="GF89" s="153"/>
      <c r="GG89" s="153"/>
      <c r="GH89" s="153"/>
      <c r="GI89" s="153"/>
      <c r="GJ89" s="153"/>
      <c r="GK89" s="153"/>
      <c r="GL89" s="153"/>
    </row>
    <row r="90" spans="1:215" x14ac:dyDescent="0.2">
      <c r="A90" s="32"/>
      <c r="B90" s="32">
        <v>38</v>
      </c>
      <c r="C90" s="32"/>
      <c r="D90" s="32"/>
      <c r="E90" s="33"/>
      <c r="F90" s="33" t="s">
        <v>122</v>
      </c>
      <c r="G90" s="23">
        <f>G91</f>
        <v>153000</v>
      </c>
      <c r="H90" s="23">
        <f t="shared" ref="H90:J91" si="10">H91</f>
        <v>152509.82</v>
      </c>
      <c r="I90" s="24">
        <f t="shared" si="6"/>
        <v>0.99679620915032685</v>
      </c>
      <c r="J90" s="23">
        <f t="shared" si="10"/>
        <v>490.17999999999302</v>
      </c>
    </row>
    <row r="91" spans="1:215" ht="22.5" x14ac:dyDescent="0.2">
      <c r="A91" s="34"/>
      <c r="B91" s="34"/>
      <c r="C91" s="32">
        <v>386</v>
      </c>
      <c r="D91" s="34"/>
      <c r="E91" s="35"/>
      <c r="F91" s="36" t="s">
        <v>127</v>
      </c>
      <c r="G91" s="23">
        <f>G92</f>
        <v>153000</v>
      </c>
      <c r="H91" s="23">
        <f t="shared" si="10"/>
        <v>152509.82</v>
      </c>
      <c r="I91" s="24">
        <f t="shared" si="6"/>
        <v>0.99679620915032685</v>
      </c>
      <c r="J91" s="23">
        <f t="shared" si="10"/>
        <v>490.17999999999302</v>
      </c>
    </row>
    <row r="92" spans="1:215" s="139" customFormat="1" ht="22.5" x14ac:dyDescent="0.2">
      <c r="A92" s="34"/>
      <c r="B92" s="34"/>
      <c r="C92" s="34"/>
      <c r="D92" s="34">
        <v>3861</v>
      </c>
      <c r="E92" s="35"/>
      <c r="F92" s="154" t="s">
        <v>127</v>
      </c>
      <c r="G92" s="151">
        <f>'IZVRŠENJE PRORAČUNA 2020.'!H130</f>
        <v>153000</v>
      </c>
      <c r="H92" s="151">
        <f>'IZVRŠENJE PRORAČUNA 2020.'!I130</f>
        <v>152509.82</v>
      </c>
      <c r="I92" s="152">
        <f t="shared" si="6"/>
        <v>0.99679620915032685</v>
      </c>
      <c r="J92" s="151">
        <f>'IZVRŠENJE PRORAČUNA 2020.'!K130</f>
        <v>490.17999999999302</v>
      </c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  <c r="BI92" s="153"/>
      <c r="BJ92" s="153"/>
      <c r="BK92" s="153"/>
      <c r="BL92" s="153"/>
      <c r="BM92" s="153"/>
      <c r="BN92" s="153"/>
      <c r="BO92" s="153"/>
      <c r="BP92" s="153"/>
      <c r="BQ92" s="153"/>
      <c r="BR92" s="153"/>
      <c r="BS92" s="153"/>
      <c r="BT92" s="153"/>
      <c r="BU92" s="153"/>
      <c r="BV92" s="153"/>
      <c r="BW92" s="153"/>
      <c r="BX92" s="153"/>
      <c r="BY92" s="153"/>
      <c r="BZ92" s="153"/>
      <c r="CA92" s="153"/>
      <c r="CB92" s="153"/>
      <c r="CC92" s="153"/>
      <c r="CD92" s="153"/>
      <c r="CE92" s="153"/>
      <c r="CF92" s="153"/>
      <c r="CG92" s="153"/>
      <c r="CH92" s="153"/>
      <c r="CI92" s="153"/>
      <c r="CJ92" s="153"/>
      <c r="CK92" s="153"/>
      <c r="CL92" s="153"/>
      <c r="CM92" s="153"/>
      <c r="CN92" s="153"/>
      <c r="CO92" s="153"/>
      <c r="CP92" s="153"/>
      <c r="CQ92" s="153"/>
      <c r="CR92" s="153"/>
      <c r="CS92" s="153"/>
      <c r="CT92" s="153"/>
      <c r="CU92" s="153"/>
      <c r="CV92" s="153"/>
      <c r="CW92" s="153"/>
      <c r="CX92" s="153"/>
      <c r="CY92" s="153"/>
      <c r="CZ92" s="153"/>
      <c r="DA92" s="153"/>
      <c r="DB92" s="153"/>
      <c r="DC92" s="153"/>
      <c r="DD92" s="153"/>
      <c r="DE92" s="153"/>
      <c r="DF92" s="153"/>
      <c r="DG92" s="153"/>
      <c r="DH92" s="153"/>
      <c r="DI92" s="153"/>
      <c r="DJ92" s="153"/>
      <c r="DK92" s="153"/>
      <c r="DL92" s="153"/>
      <c r="DM92" s="153"/>
      <c r="DN92" s="153"/>
      <c r="DO92" s="153"/>
      <c r="DP92" s="153"/>
      <c r="DQ92" s="153"/>
      <c r="DR92" s="153"/>
      <c r="DS92" s="153"/>
      <c r="DT92" s="153"/>
      <c r="DU92" s="153"/>
      <c r="DV92" s="153"/>
      <c r="DW92" s="153"/>
      <c r="DX92" s="153"/>
      <c r="DY92" s="153"/>
      <c r="DZ92" s="153"/>
      <c r="EA92" s="153"/>
      <c r="EB92" s="153"/>
      <c r="EC92" s="153"/>
      <c r="ED92" s="153"/>
      <c r="EE92" s="153"/>
      <c r="EF92" s="153"/>
      <c r="EG92" s="153"/>
      <c r="EH92" s="153"/>
      <c r="EI92" s="153"/>
      <c r="EJ92" s="153"/>
      <c r="EK92" s="153"/>
      <c r="EL92" s="153"/>
      <c r="EM92" s="153"/>
      <c r="EN92" s="153"/>
      <c r="EO92" s="153"/>
      <c r="EP92" s="153"/>
      <c r="EQ92" s="153"/>
      <c r="ER92" s="153"/>
      <c r="ES92" s="153"/>
      <c r="ET92" s="153"/>
      <c r="EU92" s="153"/>
      <c r="EV92" s="153"/>
      <c r="EW92" s="153"/>
      <c r="EX92" s="153"/>
      <c r="EY92" s="153"/>
      <c r="EZ92" s="153"/>
      <c r="FA92" s="153"/>
      <c r="FB92" s="153"/>
      <c r="FC92" s="153"/>
      <c r="FD92" s="153"/>
      <c r="FE92" s="153"/>
      <c r="FF92" s="153"/>
      <c r="FG92" s="153"/>
      <c r="FH92" s="153"/>
      <c r="FI92" s="153"/>
      <c r="FJ92" s="153"/>
      <c r="FK92" s="153"/>
      <c r="FL92" s="153"/>
      <c r="FM92" s="153"/>
      <c r="FN92" s="153"/>
      <c r="FO92" s="153"/>
      <c r="FP92" s="153"/>
      <c r="FQ92" s="153"/>
      <c r="FR92" s="153"/>
      <c r="FS92" s="153"/>
      <c r="FT92" s="153"/>
      <c r="FU92" s="153"/>
      <c r="FV92" s="153"/>
      <c r="FW92" s="153"/>
      <c r="FX92" s="153"/>
      <c r="FY92" s="153"/>
      <c r="FZ92" s="153"/>
      <c r="GA92" s="153"/>
      <c r="GB92" s="153"/>
      <c r="GC92" s="153"/>
      <c r="GD92" s="153"/>
      <c r="GE92" s="153"/>
      <c r="GF92" s="153"/>
      <c r="GG92" s="153"/>
      <c r="GH92" s="153"/>
      <c r="GI92" s="153"/>
      <c r="GJ92" s="153"/>
      <c r="GK92" s="153"/>
      <c r="GL92" s="153"/>
    </row>
    <row r="93" spans="1:215" x14ac:dyDescent="0.2">
      <c r="A93" s="200" t="s">
        <v>178</v>
      </c>
      <c r="B93" s="200"/>
      <c r="C93" s="200"/>
      <c r="D93" s="200"/>
      <c r="E93" s="200"/>
      <c r="F93" s="200"/>
      <c r="G93" s="29">
        <f>G94</f>
        <v>0</v>
      </c>
      <c r="H93" s="29">
        <f t="shared" ref="H93:J96" si="11">H94</f>
        <v>0</v>
      </c>
      <c r="I93" s="30"/>
      <c r="J93" s="29">
        <f t="shared" si="11"/>
        <v>0</v>
      </c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</row>
    <row r="94" spans="1:215" ht="22.5" x14ac:dyDescent="0.2">
      <c r="A94" s="32">
        <v>5</v>
      </c>
      <c r="B94" s="32"/>
      <c r="C94" s="32"/>
      <c r="D94" s="32"/>
      <c r="E94" s="33"/>
      <c r="F94" s="36" t="s">
        <v>179</v>
      </c>
      <c r="G94" s="23">
        <f>G95</f>
        <v>0</v>
      </c>
      <c r="H94" s="23">
        <f t="shared" si="11"/>
        <v>0</v>
      </c>
      <c r="I94" s="24"/>
      <c r="J94" s="23">
        <f t="shared" si="11"/>
        <v>0</v>
      </c>
    </row>
    <row r="95" spans="1:215" ht="22.5" x14ac:dyDescent="0.2">
      <c r="A95" s="32"/>
      <c r="B95" s="32">
        <v>54</v>
      </c>
      <c r="C95" s="32"/>
      <c r="D95" s="32"/>
      <c r="E95" s="33"/>
      <c r="F95" s="36" t="s">
        <v>180</v>
      </c>
      <c r="G95" s="23">
        <f>G96</f>
        <v>0</v>
      </c>
      <c r="H95" s="23">
        <f t="shared" si="11"/>
        <v>0</v>
      </c>
      <c r="I95" s="24"/>
      <c r="J95" s="23">
        <f t="shared" si="11"/>
        <v>0</v>
      </c>
    </row>
    <row r="96" spans="1:215" ht="33.75" x14ac:dyDescent="0.2">
      <c r="A96" s="32"/>
      <c r="B96" s="32"/>
      <c r="C96" s="32">
        <v>544</v>
      </c>
      <c r="D96" s="32"/>
      <c r="E96" s="33"/>
      <c r="F96" s="36" t="s">
        <v>181</v>
      </c>
      <c r="G96" s="23">
        <f>G97</f>
        <v>0</v>
      </c>
      <c r="H96" s="23">
        <f t="shared" si="11"/>
        <v>0</v>
      </c>
      <c r="I96" s="24"/>
      <c r="J96" s="23">
        <f t="shared" si="11"/>
        <v>0</v>
      </c>
    </row>
    <row r="97" spans="1:215" s="139" customFormat="1" ht="22.5" x14ac:dyDescent="0.2">
      <c r="A97" s="34"/>
      <c r="B97" s="34"/>
      <c r="C97" s="34"/>
      <c r="D97" s="34">
        <v>5443</v>
      </c>
      <c r="E97" s="35"/>
      <c r="F97" s="154" t="s">
        <v>182</v>
      </c>
      <c r="G97" s="151">
        <f>'IZVRŠENJE PRORAČUNA 2020.'!H151</f>
        <v>0</v>
      </c>
      <c r="H97" s="151">
        <f>'IZVRŠENJE PRORAČUNA 2020.'!I151</f>
        <v>0</v>
      </c>
      <c r="I97" s="152"/>
      <c r="J97" s="151">
        <f>'IZVRŠENJE PRORAČUNA 2020.'!K151</f>
        <v>0</v>
      </c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  <c r="BM97" s="153"/>
      <c r="BN97" s="153"/>
      <c r="BO97" s="153"/>
      <c r="BP97" s="153"/>
      <c r="BQ97" s="153"/>
      <c r="BR97" s="153"/>
      <c r="BS97" s="153"/>
      <c r="BT97" s="153"/>
      <c r="BU97" s="153"/>
      <c r="BV97" s="153"/>
      <c r="BW97" s="153"/>
      <c r="BX97" s="153"/>
      <c r="BY97" s="153"/>
      <c r="BZ97" s="153"/>
      <c r="CA97" s="153"/>
      <c r="CB97" s="153"/>
      <c r="CC97" s="153"/>
      <c r="CD97" s="153"/>
      <c r="CE97" s="153"/>
      <c r="CF97" s="153"/>
      <c r="CG97" s="153"/>
      <c r="CH97" s="153"/>
      <c r="CI97" s="153"/>
      <c r="CJ97" s="153"/>
      <c r="CK97" s="153"/>
      <c r="CL97" s="153"/>
      <c r="CM97" s="153"/>
      <c r="CN97" s="153"/>
      <c r="CO97" s="153"/>
      <c r="CP97" s="153"/>
      <c r="CQ97" s="153"/>
      <c r="CR97" s="153"/>
      <c r="CS97" s="153"/>
      <c r="CT97" s="153"/>
      <c r="CU97" s="153"/>
      <c r="CV97" s="153"/>
      <c r="CW97" s="153"/>
      <c r="CX97" s="153"/>
      <c r="CY97" s="153"/>
      <c r="CZ97" s="153"/>
      <c r="DA97" s="153"/>
      <c r="DB97" s="153"/>
      <c r="DC97" s="153"/>
      <c r="DD97" s="153"/>
      <c r="DE97" s="153"/>
      <c r="DF97" s="153"/>
      <c r="DG97" s="153"/>
      <c r="DH97" s="153"/>
      <c r="DI97" s="153"/>
      <c r="DJ97" s="153"/>
      <c r="DK97" s="153"/>
      <c r="DL97" s="153"/>
      <c r="DM97" s="153"/>
      <c r="DN97" s="153"/>
      <c r="DO97" s="153"/>
      <c r="DP97" s="153"/>
      <c r="DQ97" s="153"/>
      <c r="DR97" s="153"/>
      <c r="DS97" s="153"/>
      <c r="DT97" s="153"/>
      <c r="DU97" s="153"/>
      <c r="DV97" s="153"/>
      <c r="DW97" s="153"/>
      <c r="DX97" s="153"/>
      <c r="DY97" s="153"/>
      <c r="DZ97" s="153"/>
      <c r="EA97" s="153"/>
      <c r="EB97" s="153"/>
      <c r="EC97" s="153"/>
      <c r="ED97" s="153"/>
      <c r="EE97" s="153"/>
      <c r="EF97" s="153"/>
      <c r="EG97" s="153"/>
      <c r="EH97" s="153"/>
      <c r="EI97" s="153"/>
      <c r="EJ97" s="153"/>
      <c r="EK97" s="153"/>
      <c r="EL97" s="153"/>
      <c r="EM97" s="153"/>
      <c r="EN97" s="153"/>
      <c r="EO97" s="153"/>
      <c r="EP97" s="153"/>
      <c r="EQ97" s="153"/>
      <c r="ER97" s="153"/>
      <c r="ES97" s="153"/>
      <c r="ET97" s="153"/>
      <c r="EU97" s="153"/>
      <c r="EV97" s="153"/>
      <c r="EW97" s="153"/>
      <c r="EX97" s="153"/>
      <c r="EY97" s="153"/>
      <c r="EZ97" s="153"/>
      <c r="FA97" s="153"/>
      <c r="FB97" s="153"/>
      <c r="FC97" s="153"/>
      <c r="FD97" s="153"/>
      <c r="FE97" s="153"/>
      <c r="FF97" s="153"/>
      <c r="FG97" s="153"/>
      <c r="FH97" s="153"/>
      <c r="FI97" s="153"/>
      <c r="FJ97" s="153"/>
      <c r="FK97" s="153"/>
      <c r="FL97" s="153"/>
      <c r="FM97" s="153"/>
      <c r="FN97" s="153"/>
      <c r="FO97" s="153"/>
      <c r="FP97" s="153"/>
      <c r="FQ97" s="153"/>
      <c r="FR97" s="153"/>
      <c r="FS97" s="153"/>
      <c r="FT97" s="153"/>
      <c r="FU97" s="153"/>
      <c r="FV97" s="153"/>
      <c r="FW97" s="153"/>
      <c r="FX97" s="153"/>
      <c r="FY97" s="153"/>
      <c r="FZ97" s="153"/>
      <c r="GA97" s="153"/>
      <c r="GB97" s="153"/>
      <c r="GC97" s="153"/>
      <c r="GD97" s="153"/>
      <c r="GE97" s="153"/>
      <c r="GF97" s="153"/>
      <c r="GG97" s="153"/>
      <c r="GH97" s="153"/>
      <c r="GI97" s="153"/>
      <c r="GJ97" s="153"/>
      <c r="GK97" s="153"/>
      <c r="GL97" s="153"/>
    </row>
    <row r="98" spans="1:215" x14ac:dyDescent="0.2">
      <c r="A98" s="200" t="s">
        <v>183</v>
      </c>
      <c r="B98" s="200"/>
      <c r="C98" s="200"/>
      <c r="D98" s="200"/>
      <c r="E98" s="200"/>
      <c r="F98" s="200"/>
      <c r="G98" s="29">
        <f>G99</f>
        <v>15000</v>
      </c>
      <c r="H98" s="29">
        <f>H99</f>
        <v>16300</v>
      </c>
      <c r="I98" s="30">
        <f t="shared" si="6"/>
        <v>1.0866666666666667</v>
      </c>
      <c r="J98" s="29">
        <f>J99</f>
        <v>-1300</v>
      </c>
      <c r="GM98" s="40"/>
      <c r="GN98" s="40"/>
      <c r="GO98" s="40"/>
      <c r="GP98" s="40"/>
      <c r="GQ98" s="40"/>
      <c r="GR98" s="40"/>
      <c r="GS98" s="40"/>
      <c r="GT98" s="40"/>
      <c r="GU98" s="40"/>
      <c r="GV98" s="40"/>
      <c r="GW98" s="40"/>
      <c r="GX98" s="40"/>
      <c r="GY98" s="40"/>
      <c r="GZ98" s="40"/>
      <c r="HA98" s="40"/>
      <c r="HB98" s="40"/>
      <c r="HC98" s="40"/>
      <c r="HD98" s="40"/>
      <c r="HE98" s="40"/>
      <c r="HF98" s="40"/>
      <c r="HG98" s="40"/>
    </row>
    <row r="99" spans="1:215" x14ac:dyDescent="0.2">
      <c r="A99" s="32">
        <v>3</v>
      </c>
      <c r="B99" s="32"/>
      <c r="C99" s="32"/>
      <c r="D99" s="32"/>
      <c r="E99" s="33"/>
      <c r="F99" s="33" t="s">
        <v>69</v>
      </c>
      <c r="G99" s="23">
        <f>G100+G103</f>
        <v>15000</v>
      </c>
      <c r="H99" s="23">
        <f>H100+H103</f>
        <v>16300</v>
      </c>
      <c r="I99" s="24">
        <f t="shared" si="6"/>
        <v>1.0866666666666667</v>
      </c>
      <c r="J99" s="23">
        <f>J100+J103</f>
        <v>-1300</v>
      </c>
    </row>
    <row r="100" spans="1:215" x14ac:dyDescent="0.2">
      <c r="A100" s="32"/>
      <c r="B100" s="32">
        <v>35</v>
      </c>
      <c r="C100" s="32"/>
      <c r="D100" s="32"/>
      <c r="E100" s="33"/>
      <c r="F100" s="33" t="s">
        <v>106</v>
      </c>
      <c r="G100" s="23">
        <f>G101</f>
        <v>15000</v>
      </c>
      <c r="H100" s="23">
        <f t="shared" ref="H100:J101" si="12">H101</f>
        <v>16300</v>
      </c>
      <c r="I100" s="24">
        <f t="shared" si="6"/>
        <v>1.0866666666666667</v>
      </c>
      <c r="J100" s="23">
        <f t="shared" si="12"/>
        <v>-1300</v>
      </c>
    </row>
    <row r="101" spans="1:215" ht="33.75" x14ac:dyDescent="0.2">
      <c r="A101" s="32"/>
      <c r="B101" s="32"/>
      <c r="C101" s="32">
        <v>352</v>
      </c>
      <c r="D101" s="32"/>
      <c r="E101" s="33"/>
      <c r="F101" s="36" t="s">
        <v>107</v>
      </c>
      <c r="G101" s="23">
        <f>G102</f>
        <v>15000</v>
      </c>
      <c r="H101" s="23">
        <f t="shared" si="12"/>
        <v>16300</v>
      </c>
      <c r="I101" s="24">
        <f t="shared" si="6"/>
        <v>1.0866666666666667</v>
      </c>
      <c r="J101" s="23">
        <f t="shared" si="12"/>
        <v>-1300</v>
      </c>
    </row>
    <row r="102" spans="1:215" s="139" customFormat="1" ht="22.5" x14ac:dyDescent="0.2">
      <c r="A102" s="34"/>
      <c r="B102" s="34"/>
      <c r="C102" s="34"/>
      <c r="D102" s="34">
        <v>3523</v>
      </c>
      <c r="E102" s="35"/>
      <c r="F102" s="154" t="s">
        <v>184</v>
      </c>
      <c r="G102" s="151">
        <f>'IZVRŠENJE PRORAČUNA 2020.'!H114</f>
        <v>15000</v>
      </c>
      <c r="H102" s="151">
        <f>'IZVRŠENJE PRORAČUNA 2020.'!I114</f>
        <v>16300</v>
      </c>
      <c r="I102" s="152">
        <f t="shared" si="6"/>
        <v>1.0866666666666667</v>
      </c>
      <c r="J102" s="151">
        <f>'IZVRŠENJE PRORAČUNA 2020.'!K114</f>
        <v>-1300</v>
      </c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  <c r="BI102" s="153"/>
      <c r="BJ102" s="153"/>
      <c r="BK102" s="153"/>
      <c r="BL102" s="153"/>
      <c r="BM102" s="153"/>
      <c r="BN102" s="153"/>
      <c r="BO102" s="153"/>
      <c r="BP102" s="153"/>
      <c r="BQ102" s="153"/>
      <c r="BR102" s="153"/>
      <c r="BS102" s="153"/>
      <c r="BT102" s="153"/>
      <c r="BU102" s="153"/>
      <c r="BV102" s="153"/>
      <c r="BW102" s="153"/>
      <c r="BX102" s="153"/>
      <c r="BY102" s="153"/>
      <c r="BZ102" s="153"/>
      <c r="CA102" s="153"/>
      <c r="CB102" s="153"/>
      <c r="CC102" s="153"/>
      <c r="CD102" s="153"/>
      <c r="CE102" s="153"/>
      <c r="CF102" s="153"/>
      <c r="CG102" s="153"/>
      <c r="CH102" s="153"/>
      <c r="CI102" s="153"/>
      <c r="CJ102" s="153"/>
      <c r="CK102" s="153"/>
      <c r="CL102" s="153"/>
      <c r="CM102" s="153"/>
      <c r="CN102" s="153"/>
      <c r="CO102" s="153"/>
      <c r="CP102" s="153"/>
      <c r="CQ102" s="153"/>
      <c r="CR102" s="153"/>
      <c r="CS102" s="153"/>
      <c r="CT102" s="153"/>
      <c r="CU102" s="153"/>
      <c r="CV102" s="153"/>
      <c r="CW102" s="153"/>
      <c r="CX102" s="153"/>
      <c r="CY102" s="153"/>
      <c r="CZ102" s="153"/>
      <c r="DA102" s="153"/>
      <c r="DB102" s="153"/>
      <c r="DC102" s="153"/>
      <c r="DD102" s="153"/>
      <c r="DE102" s="153"/>
      <c r="DF102" s="153"/>
      <c r="DG102" s="153"/>
      <c r="DH102" s="153"/>
      <c r="DI102" s="153"/>
      <c r="DJ102" s="153"/>
      <c r="DK102" s="153"/>
      <c r="DL102" s="153"/>
      <c r="DM102" s="153"/>
      <c r="DN102" s="153"/>
      <c r="DO102" s="153"/>
      <c r="DP102" s="153"/>
      <c r="DQ102" s="153"/>
      <c r="DR102" s="153"/>
      <c r="DS102" s="153"/>
      <c r="DT102" s="153"/>
      <c r="DU102" s="153"/>
      <c r="DV102" s="153"/>
      <c r="DW102" s="153"/>
      <c r="DX102" s="153"/>
      <c r="DY102" s="153"/>
      <c r="DZ102" s="153"/>
      <c r="EA102" s="153"/>
      <c r="EB102" s="153"/>
      <c r="EC102" s="153"/>
      <c r="ED102" s="153"/>
      <c r="EE102" s="153"/>
      <c r="EF102" s="153"/>
      <c r="EG102" s="153"/>
      <c r="EH102" s="153"/>
      <c r="EI102" s="153"/>
      <c r="EJ102" s="153"/>
      <c r="EK102" s="153"/>
      <c r="EL102" s="153"/>
      <c r="EM102" s="153"/>
      <c r="EN102" s="153"/>
      <c r="EO102" s="153"/>
      <c r="EP102" s="153"/>
      <c r="EQ102" s="153"/>
      <c r="ER102" s="153"/>
      <c r="ES102" s="153"/>
      <c r="ET102" s="153"/>
      <c r="EU102" s="153"/>
      <c r="EV102" s="153"/>
      <c r="EW102" s="153"/>
      <c r="EX102" s="153"/>
      <c r="EY102" s="153"/>
      <c r="EZ102" s="153"/>
      <c r="FA102" s="153"/>
      <c r="FB102" s="153"/>
      <c r="FC102" s="153"/>
      <c r="FD102" s="153"/>
      <c r="FE102" s="153"/>
      <c r="FF102" s="153"/>
      <c r="FG102" s="153"/>
      <c r="FH102" s="153"/>
      <c r="FI102" s="153"/>
      <c r="FJ102" s="153"/>
      <c r="FK102" s="153"/>
      <c r="FL102" s="153"/>
      <c r="FM102" s="153"/>
      <c r="FN102" s="153"/>
      <c r="FO102" s="153"/>
      <c r="FP102" s="153"/>
      <c r="FQ102" s="153"/>
      <c r="FR102" s="153"/>
      <c r="FS102" s="153"/>
      <c r="FT102" s="153"/>
      <c r="FU102" s="153"/>
      <c r="FV102" s="153"/>
      <c r="FW102" s="153"/>
      <c r="FX102" s="153"/>
      <c r="FY102" s="153"/>
      <c r="FZ102" s="153"/>
      <c r="GA102" s="153"/>
      <c r="GB102" s="153"/>
      <c r="GC102" s="153"/>
      <c r="GD102" s="153"/>
      <c r="GE102" s="153"/>
      <c r="GF102" s="153"/>
      <c r="GG102" s="153"/>
      <c r="GH102" s="153"/>
      <c r="GI102" s="153"/>
      <c r="GJ102" s="153"/>
      <c r="GK102" s="153"/>
      <c r="GL102" s="153"/>
    </row>
    <row r="103" spans="1:215" x14ac:dyDescent="0.2">
      <c r="A103" s="34"/>
      <c r="B103" s="32">
        <v>38</v>
      </c>
      <c r="C103" s="34"/>
      <c r="D103" s="34"/>
      <c r="E103" s="35"/>
      <c r="F103" s="33" t="s">
        <v>185</v>
      </c>
      <c r="G103" s="23">
        <f>G104</f>
        <v>0</v>
      </c>
      <c r="H103" s="23">
        <f t="shared" ref="H103:J104" si="13">H104</f>
        <v>0</v>
      </c>
      <c r="I103" s="24" t="e">
        <f t="shared" si="6"/>
        <v>#DIV/0!</v>
      </c>
      <c r="J103" s="23">
        <f t="shared" si="13"/>
        <v>0</v>
      </c>
    </row>
    <row r="104" spans="1:215" x14ac:dyDescent="0.2">
      <c r="A104" s="34"/>
      <c r="B104" s="34"/>
      <c r="C104" s="32">
        <v>383</v>
      </c>
      <c r="D104" s="34"/>
      <c r="E104" s="35"/>
      <c r="F104" s="33" t="s">
        <v>185</v>
      </c>
      <c r="G104" s="23">
        <f>G105</f>
        <v>0</v>
      </c>
      <c r="H104" s="23">
        <f t="shared" si="13"/>
        <v>0</v>
      </c>
      <c r="I104" s="24" t="e">
        <f t="shared" si="6"/>
        <v>#DIV/0!</v>
      </c>
      <c r="J104" s="23">
        <f t="shared" si="13"/>
        <v>0</v>
      </c>
    </row>
    <row r="105" spans="1:215" s="139" customFormat="1" x14ac:dyDescent="0.2">
      <c r="A105" s="34"/>
      <c r="B105" s="34"/>
      <c r="C105" s="34"/>
      <c r="D105" s="34">
        <v>3831</v>
      </c>
      <c r="E105" s="35"/>
      <c r="F105" s="35" t="s">
        <v>185</v>
      </c>
      <c r="G105" s="151">
        <f>'IZVRŠENJE PRORAČUNA 2020.'!H128</f>
        <v>0</v>
      </c>
      <c r="H105" s="151">
        <f>'IZVRŠENJE PRORAČUNA 2020.'!I128</f>
        <v>0</v>
      </c>
      <c r="I105" s="152" t="e">
        <f t="shared" si="6"/>
        <v>#DIV/0!</v>
      </c>
      <c r="J105" s="151">
        <f>'IZVRŠENJE PRORAČUNA 2020.'!K128</f>
        <v>0</v>
      </c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  <c r="BI105" s="153"/>
      <c r="BJ105" s="153"/>
      <c r="BK105" s="153"/>
      <c r="BL105" s="153"/>
      <c r="BM105" s="153"/>
      <c r="BN105" s="153"/>
      <c r="BO105" s="153"/>
      <c r="BP105" s="153"/>
      <c r="BQ105" s="153"/>
      <c r="BR105" s="153"/>
      <c r="BS105" s="153"/>
      <c r="BT105" s="153"/>
      <c r="BU105" s="153"/>
      <c r="BV105" s="153"/>
      <c r="BW105" s="153"/>
      <c r="BX105" s="153"/>
      <c r="BY105" s="153"/>
      <c r="BZ105" s="153"/>
      <c r="CA105" s="153"/>
      <c r="CB105" s="153"/>
      <c r="CC105" s="153"/>
      <c r="CD105" s="153"/>
      <c r="CE105" s="153"/>
      <c r="CF105" s="153"/>
      <c r="CG105" s="153"/>
      <c r="CH105" s="153"/>
      <c r="CI105" s="153"/>
      <c r="CJ105" s="153"/>
      <c r="CK105" s="153"/>
      <c r="CL105" s="153"/>
      <c r="CM105" s="153"/>
      <c r="CN105" s="153"/>
      <c r="CO105" s="153"/>
      <c r="CP105" s="153"/>
      <c r="CQ105" s="153"/>
      <c r="CR105" s="153"/>
      <c r="CS105" s="153"/>
      <c r="CT105" s="153"/>
      <c r="CU105" s="153"/>
      <c r="CV105" s="153"/>
      <c r="CW105" s="153"/>
      <c r="CX105" s="153"/>
      <c r="CY105" s="153"/>
      <c r="CZ105" s="153"/>
      <c r="DA105" s="153"/>
      <c r="DB105" s="153"/>
      <c r="DC105" s="153"/>
      <c r="DD105" s="153"/>
      <c r="DE105" s="153"/>
      <c r="DF105" s="153"/>
      <c r="DG105" s="153"/>
      <c r="DH105" s="153"/>
      <c r="DI105" s="153"/>
      <c r="DJ105" s="153"/>
      <c r="DK105" s="153"/>
      <c r="DL105" s="153"/>
      <c r="DM105" s="153"/>
      <c r="DN105" s="153"/>
      <c r="DO105" s="153"/>
      <c r="DP105" s="153"/>
      <c r="DQ105" s="153"/>
      <c r="DR105" s="153"/>
      <c r="DS105" s="153"/>
      <c r="DT105" s="153"/>
      <c r="DU105" s="153"/>
      <c r="DV105" s="153"/>
      <c r="DW105" s="153"/>
      <c r="DX105" s="153"/>
      <c r="DY105" s="153"/>
      <c r="DZ105" s="153"/>
      <c r="EA105" s="153"/>
      <c r="EB105" s="153"/>
      <c r="EC105" s="153"/>
      <c r="ED105" s="153"/>
      <c r="EE105" s="153"/>
      <c r="EF105" s="153"/>
      <c r="EG105" s="153"/>
      <c r="EH105" s="153"/>
      <c r="EI105" s="153"/>
      <c r="EJ105" s="153"/>
      <c r="EK105" s="153"/>
      <c r="EL105" s="153"/>
      <c r="EM105" s="153"/>
      <c r="EN105" s="153"/>
      <c r="EO105" s="153"/>
      <c r="EP105" s="153"/>
      <c r="EQ105" s="153"/>
      <c r="ER105" s="153"/>
      <c r="ES105" s="153"/>
      <c r="ET105" s="153"/>
      <c r="EU105" s="153"/>
      <c r="EV105" s="153"/>
      <c r="EW105" s="153"/>
      <c r="EX105" s="153"/>
      <c r="EY105" s="153"/>
      <c r="EZ105" s="153"/>
      <c r="FA105" s="153"/>
      <c r="FB105" s="153"/>
      <c r="FC105" s="153"/>
      <c r="FD105" s="153"/>
      <c r="FE105" s="153"/>
      <c r="FF105" s="153"/>
      <c r="FG105" s="153"/>
      <c r="FH105" s="153"/>
      <c r="FI105" s="153"/>
      <c r="FJ105" s="153"/>
      <c r="FK105" s="153"/>
      <c r="FL105" s="153"/>
      <c r="FM105" s="153"/>
      <c r="FN105" s="153"/>
      <c r="FO105" s="153"/>
      <c r="FP105" s="153"/>
      <c r="FQ105" s="153"/>
      <c r="FR105" s="153"/>
      <c r="FS105" s="153"/>
      <c r="FT105" s="153"/>
      <c r="FU105" s="153"/>
      <c r="FV105" s="153"/>
      <c r="FW105" s="153"/>
      <c r="FX105" s="153"/>
      <c r="FY105" s="153"/>
      <c r="FZ105" s="153"/>
      <c r="GA105" s="153"/>
      <c r="GB105" s="153"/>
      <c r="GC105" s="153"/>
      <c r="GD105" s="153"/>
      <c r="GE105" s="153"/>
      <c r="GF105" s="153"/>
      <c r="GG105" s="153"/>
      <c r="GH105" s="153"/>
      <c r="GI105" s="153"/>
      <c r="GJ105" s="153"/>
      <c r="GK105" s="153"/>
      <c r="GL105" s="153"/>
    </row>
    <row r="106" spans="1:215" x14ac:dyDescent="0.2">
      <c r="A106" s="206" t="s">
        <v>186</v>
      </c>
      <c r="B106" s="206"/>
      <c r="C106" s="206"/>
      <c r="D106" s="206"/>
      <c r="E106" s="206"/>
      <c r="F106" s="206"/>
      <c r="G106" s="26">
        <f>G107+G112</f>
        <v>150000</v>
      </c>
      <c r="H106" s="26">
        <f>H107+H112</f>
        <v>166926.39000000001</v>
      </c>
      <c r="I106" s="27">
        <f t="shared" si="6"/>
        <v>1.1128426</v>
      </c>
      <c r="J106" s="26">
        <f>J107+J112</f>
        <v>-16926.39</v>
      </c>
      <c r="GM106" s="41"/>
      <c r="GN106" s="41"/>
      <c r="GO106" s="41"/>
      <c r="GP106" s="41"/>
      <c r="GQ106" s="41"/>
      <c r="GR106" s="41"/>
      <c r="GS106" s="41"/>
      <c r="GT106" s="41"/>
      <c r="GU106" s="41"/>
      <c r="GV106" s="41"/>
      <c r="GW106" s="41"/>
      <c r="GX106" s="41"/>
      <c r="GY106" s="41"/>
      <c r="GZ106" s="41"/>
      <c r="HA106" s="41"/>
      <c r="HB106" s="41"/>
      <c r="HC106" s="41"/>
      <c r="HD106" s="41"/>
      <c r="HE106" s="41"/>
      <c r="HF106" s="41"/>
      <c r="HG106" s="41"/>
    </row>
    <row r="107" spans="1:215" x14ac:dyDescent="0.2">
      <c r="A107" s="200" t="s">
        <v>187</v>
      </c>
      <c r="B107" s="200"/>
      <c r="C107" s="200"/>
      <c r="D107" s="200"/>
      <c r="E107" s="200"/>
      <c r="F107" s="200"/>
      <c r="G107" s="29">
        <f>G108</f>
        <v>48000</v>
      </c>
      <c r="H107" s="29">
        <f t="shared" ref="H107:J110" si="14">H108</f>
        <v>67295.789999999994</v>
      </c>
      <c r="I107" s="30">
        <f t="shared" si="6"/>
        <v>1.4019956249999999</v>
      </c>
      <c r="J107" s="29">
        <f t="shared" si="14"/>
        <v>-19295.789999999994</v>
      </c>
      <c r="GM107" s="40"/>
      <c r="GN107" s="40"/>
      <c r="GO107" s="40"/>
      <c r="GP107" s="40"/>
      <c r="GQ107" s="40"/>
      <c r="GR107" s="40"/>
      <c r="GS107" s="40"/>
      <c r="GT107" s="40"/>
      <c r="GU107" s="40"/>
      <c r="GV107" s="40"/>
      <c r="GW107" s="40"/>
      <c r="GX107" s="40"/>
      <c r="GY107" s="40"/>
      <c r="GZ107" s="40"/>
      <c r="HA107" s="40"/>
      <c r="HB107" s="40"/>
      <c r="HC107" s="40"/>
      <c r="HD107" s="40"/>
      <c r="HE107" s="40"/>
      <c r="HF107" s="40"/>
      <c r="HG107" s="40"/>
    </row>
    <row r="108" spans="1:215" x14ac:dyDescent="0.2">
      <c r="A108" s="32">
        <v>3</v>
      </c>
      <c r="B108" s="32"/>
      <c r="C108" s="32"/>
      <c r="D108" s="32"/>
      <c r="E108" s="33"/>
      <c r="F108" s="33" t="s">
        <v>69</v>
      </c>
      <c r="G108" s="23">
        <f>G109</f>
        <v>48000</v>
      </c>
      <c r="H108" s="23">
        <f t="shared" si="14"/>
        <v>67295.789999999994</v>
      </c>
      <c r="I108" s="24">
        <f t="shared" si="6"/>
        <v>1.4019956249999999</v>
      </c>
      <c r="J108" s="23">
        <f t="shared" si="14"/>
        <v>-19295.789999999994</v>
      </c>
    </row>
    <row r="109" spans="1:215" x14ac:dyDescent="0.2">
      <c r="A109" s="32"/>
      <c r="B109" s="32">
        <v>32</v>
      </c>
      <c r="C109" s="32"/>
      <c r="D109" s="32"/>
      <c r="E109" s="33"/>
      <c r="F109" s="33" t="s">
        <v>77</v>
      </c>
      <c r="G109" s="23">
        <f>G110</f>
        <v>48000</v>
      </c>
      <c r="H109" s="23">
        <f t="shared" si="14"/>
        <v>67295.789999999994</v>
      </c>
      <c r="I109" s="24">
        <f t="shared" si="6"/>
        <v>1.4019956249999999</v>
      </c>
      <c r="J109" s="23">
        <f t="shared" si="14"/>
        <v>-19295.789999999994</v>
      </c>
    </row>
    <row r="110" spans="1:215" x14ac:dyDescent="0.2">
      <c r="A110" s="32"/>
      <c r="B110" s="32"/>
      <c r="C110" s="32">
        <v>323</v>
      </c>
      <c r="D110" s="32"/>
      <c r="E110" s="33"/>
      <c r="F110" s="33" t="s">
        <v>85</v>
      </c>
      <c r="G110" s="23">
        <f>G111</f>
        <v>48000</v>
      </c>
      <c r="H110" s="23">
        <f t="shared" si="14"/>
        <v>67295.789999999994</v>
      </c>
      <c r="I110" s="24">
        <f t="shared" si="6"/>
        <v>1.4019956249999999</v>
      </c>
      <c r="J110" s="23">
        <f t="shared" si="14"/>
        <v>-19295.789999999994</v>
      </c>
    </row>
    <row r="111" spans="1:215" s="139" customFormat="1" x14ac:dyDescent="0.2">
      <c r="A111" s="34"/>
      <c r="B111" s="34"/>
      <c r="C111" s="34"/>
      <c r="D111" s="34">
        <v>3234</v>
      </c>
      <c r="E111" s="35"/>
      <c r="F111" s="35" t="s">
        <v>89</v>
      </c>
      <c r="G111" s="151">
        <v>48000</v>
      </c>
      <c r="H111" s="151">
        <v>67295.789999999994</v>
      </c>
      <c r="I111" s="152">
        <f t="shared" si="6"/>
        <v>1.4019956249999999</v>
      </c>
      <c r="J111" s="151">
        <f>G111-H111</f>
        <v>-19295.789999999994</v>
      </c>
      <c r="K111" s="153" t="s">
        <v>308</v>
      </c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  <c r="BI111" s="153"/>
      <c r="BJ111" s="153"/>
      <c r="BK111" s="153"/>
      <c r="BL111" s="153"/>
      <c r="BM111" s="153"/>
      <c r="BN111" s="153"/>
      <c r="BO111" s="153"/>
      <c r="BP111" s="153"/>
      <c r="BQ111" s="153"/>
      <c r="BR111" s="153"/>
      <c r="BS111" s="153"/>
      <c r="BT111" s="153"/>
      <c r="BU111" s="153"/>
      <c r="BV111" s="153"/>
      <c r="BW111" s="153"/>
      <c r="BX111" s="153"/>
      <c r="BY111" s="153"/>
      <c r="BZ111" s="153"/>
      <c r="CA111" s="153"/>
      <c r="CB111" s="153"/>
      <c r="CC111" s="153"/>
      <c r="CD111" s="153"/>
      <c r="CE111" s="153"/>
      <c r="CF111" s="153"/>
      <c r="CG111" s="153"/>
      <c r="CH111" s="153"/>
      <c r="CI111" s="153"/>
      <c r="CJ111" s="153"/>
      <c r="CK111" s="153"/>
      <c r="CL111" s="153"/>
      <c r="CM111" s="153"/>
      <c r="CN111" s="153"/>
      <c r="CO111" s="153"/>
      <c r="CP111" s="153"/>
      <c r="CQ111" s="153"/>
      <c r="CR111" s="153"/>
      <c r="CS111" s="153"/>
      <c r="CT111" s="153"/>
      <c r="CU111" s="153"/>
      <c r="CV111" s="153"/>
      <c r="CW111" s="153"/>
      <c r="CX111" s="153"/>
      <c r="CY111" s="153"/>
      <c r="CZ111" s="153"/>
      <c r="DA111" s="153"/>
      <c r="DB111" s="153"/>
      <c r="DC111" s="153"/>
      <c r="DD111" s="153"/>
      <c r="DE111" s="153"/>
      <c r="DF111" s="153"/>
      <c r="DG111" s="153"/>
      <c r="DH111" s="153"/>
      <c r="DI111" s="153"/>
      <c r="DJ111" s="153"/>
      <c r="DK111" s="153"/>
      <c r="DL111" s="153"/>
      <c r="DM111" s="153"/>
      <c r="DN111" s="153"/>
      <c r="DO111" s="153"/>
      <c r="DP111" s="153"/>
      <c r="DQ111" s="153"/>
      <c r="DR111" s="153"/>
      <c r="DS111" s="153"/>
      <c r="DT111" s="153"/>
      <c r="DU111" s="153"/>
      <c r="DV111" s="153"/>
      <c r="DW111" s="153"/>
      <c r="DX111" s="153"/>
      <c r="DY111" s="153"/>
      <c r="DZ111" s="153"/>
      <c r="EA111" s="153"/>
      <c r="EB111" s="153"/>
      <c r="EC111" s="153"/>
      <c r="ED111" s="153"/>
      <c r="EE111" s="153"/>
      <c r="EF111" s="153"/>
      <c r="EG111" s="153"/>
      <c r="EH111" s="153"/>
      <c r="EI111" s="153"/>
      <c r="EJ111" s="153"/>
      <c r="EK111" s="153"/>
      <c r="EL111" s="153"/>
      <c r="EM111" s="153"/>
      <c r="EN111" s="153"/>
      <c r="EO111" s="153"/>
      <c r="EP111" s="153"/>
      <c r="EQ111" s="153"/>
      <c r="ER111" s="153"/>
      <c r="ES111" s="153"/>
      <c r="ET111" s="153"/>
      <c r="EU111" s="153"/>
      <c r="EV111" s="153"/>
      <c r="EW111" s="153"/>
      <c r="EX111" s="153"/>
      <c r="EY111" s="153"/>
      <c r="EZ111" s="153"/>
      <c r="FA111" s="153"/>
      <c r="FB111" s="153"/>
      <c r="FC111" s="153"/>
      <c r="FD111" s="153"/>
      <c r="FE111" s="153"/>
      <c r="FF111" s="153"/>
      <c r="FG111" s="153"/>
      <c r="FH111" s="153"/>
      <c r="FI111" s="153"/>
      <c r="FJ111" s="153"/>
      <c r="FK111" s="153"/>
      <c r="FL111" s="153"/>
      <c r="FM111" s="153"/>
      <c r="FN111" s="153"/>
      <c r="FO111" s="153"/>
      <c r="FP111" s="153"/>
      <c r="FQ111" s="153"/>
      <c r="FR111" s="153"/>
      <c r="FS111" s="153"/>
      <c r="FT111" s="153"/>
      <c r="FU111" s="153"/>
      <c r="FV111" s="153"/>
      <c r="FW111" s="153"/>
      <c r="FX111" s="153"/>
      <c r="FY111" s="153"/>
      <c r="FZ111" s="153"/>
      <c r="GA111" s="153"/>
      <c r="GB111" s="153"/>
      <c r="GC111" s="153"/>
      <c r="GD111" s="153"/>
      <c r="GE111" s="153"/>
      <c r="GF111" s="153"/>
      <c r="GG111" s="153"/>
      <c r="GH111" s="153"/>
      <c r="GI111" s="153"/>
      <c r="GJ111" s="153"/>
      <c r="GK111" s="153"/>
      <c r="GL111" s="153"/>
    </row>
    <row r="112" spans="1:215" x14ac:dyDescent="0.2">
      <c r="A112" s="200" t="s">
        <v>188</v>
      </c>
      <c r="B112" s="200"/>
      <c r="C112" s="200"/>
      <c r="D112" s="200"/>
      <c r="E112" s="200"/>
      <c r="F112" s="200"/>
      <c r="G112" s="29">
        <f>G113</f>
        <v>102000</v>
      </c>
      <c r="H112" s="29">
        <f t="shared" ref="H112:J115" si="15">H113</f>
        <v>99630.6</v>
      </c>
      <c r="I112" s="30">
        <f t="shared" si="6"/>
        <v>0.97677058823529417</v>
      </c>
      <c r="J112" s="29">
        <f t="shared" si="15"/>
        <v>2369.3999999999942</v>
      </c>
      <c r="GM112" s="40"/>
      <c r="GN112" s="40"/>
      <c r="GO112" s="40"/>
      <c r="GP112" s="40"/>
      <c r="GQ112" s="40"/>
      <c r="GR112" s="40"/>
      <c r="GS112" s="40"/>
      <c r="GT112" s="40"/>
      <c r="GU112" s="40"/>
      <c r="GV112" s="40"/>
      <c r="GW112" s="40"/>
      <c r="GX112" s="40"/>
      <c r="GY112" s="40"/>
      <c r="GZ112" s="40"/>
      <c r="HA112" s="40"/>
      <c r="HB112" s="40"/>
      <c r="HC112" s="40"/>
      <c r="HD112" s="40"/>
      <c r="HE112" s="40"/>
      <c r="HF112" s="40"/>
      <c r="HG112" s="40"/>
    </row>
    <row r="113" spans="1:215" x14ac:dyDescent="0.2">
      <c r="A113" s="32">
        <v>3</v>
      </c>
      <c r="B113" s="32"/>
      <c r="C113" s="32"/>
      <c r="D113" s="32"/>
      <c r="E113" s="33"/>
      <c r="F113" s="33" t="s">
        <v>10</v>
      </c>
      <c r="G113" s="23">
        <f>G114</f>
        <v>102000</v>
      </c>
      <c r="H113" s="23">
        <f t="shared" si="15"/>
        <v>99630.6</v>
      </c>
      <c r="I113" s="24">
        <f t="shared" si="6"/>
        <v>0.97677058823529417</v>
      </c>
      <c r="J113" s="23">
        <f t="shared" si="15"/>
        <v>2369.3999999999942</v>
      </c>
    </row>
    <row r="114" spans="1:215" x14ac:dyDescent="0.2">
      <c r="A114" s="32"/>
      <c r="B114" s="32">
        <v>32</v>
      </c>
      <c r="C114" s="32"/>
      <c r="D114" s="32"/>
      <c r="E114" s="33"/>
      <c r="F114" s="33" t="s">
        <v>77</v>
      </c>
      <c r="G114" s="23">
        <f>G115</f>
        <v>102000</v>
      </c>
      <c r="H114" s="23">
        <f t="shared" si="15"/>
        <v>99630.6</v>
      </c>
      <c r="I114" s="24">
        <f t="shared" si="6"/>
        <v>0.97677058823529417</v>
      </c>
      <c r="J114" s="23">
        <f t="shared" si="15"/>
        <v>2369.3999999999942</v>
      </c>
    </row>
    <row r="115" spans="1:215" x14ac:dyDescent="0.2">
      <c r="A115" s="32"/>
      <c r="B115" s="32"/>
      <c r="C115" s="32">
        <v>323</v>
      </c>
      <c r="D115" s="32"/>
      <c r="E115" s="33"/>
      <c r="F115" s="33" t="s">
        <v>85</v>
      </c>
      <c r="G115" s="23">
        <f>G116</f>
        <v>102000</v>
      </c>
      <c r="H115" s="23">
        <f t="shared" si="15"/>
        <v>99630.6</v>
      </c>
      <c r="I115" s="24">
        <f t="shared" si="6"/>
        <v>0.97677058823529417</v>
      </c>
      <c r="J115" s="23">
        <f t="shared" si="15"/>
        <v>2369.3999999999942</v>
      </c>
    </row>
    <row r="116" spans="1:215" s="139" customFormat="1" x14ac:dyDescent="0.2">
      <c r="A116" s="34"/>
      <c r="B116" s="34"/>
      <c r="C116" s="34"/>
      <c r="D116" s="34">
        <v>3236</v>
      </c>
      <c r="E116" s="35"/>
      <c r="F116" s="35" t="s">
        <v>90</v>
      </c>
      <c r="G116" s="151">
        <f>'IZVRŠENJE PRORAČUNA 2020.'!H93</f>
        <v>102000</v>
      </c>
      <c r="H116" s="151">
        <f>'IZVRŠENJE PRORAČUNA 2020.'!I93</f>
        <v>99630.6</v>
      </c>
      <c r="I116" s="152">
        <f t="shared" si="6"/>
        <v>0.97677058823529417</v>
      </c>
      <c r="J116" s="151">
        <f>'IZVRŠENJE PRORAČUNA 2020.'!K93</f>
        <v>2369.3999999999942</v>
      </c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  <c r="BI116" s="153"/>
      <c r="BJ116" s="153"/>
      <c r="BK116" s="153"/>
      <c r="BL116" s="153"/>
      <c r="BM116" s="153"/>
      <c r="BN116" s="153"/>
      <c r="BO116" s="153"/>
      <c r="BP116" s="153"/>
      <c r="BQ116" s="153"/>
      <c r="BR116" s="153"/>
      <c r="BS116" s="153"/>
      <c r="BT116" s="153"/>
      <c r="BU116" s="153"/>
      <c r="BV116" s="153"/>
      <c r="BW116" s="153"/>
      <c r="BX116" s="153"/>
      <c r="BY116" s="153"/>
      <c r="BZ116" s="153"/>
      <c r="CA116" s="153"/>
      <c r="CB116" s="153"/>
      <c r="CC116" s="153"/>
      <c r="CD116" s="153"/>
      <c r="CE116" s="153"/>
      <c r="CF116" s="153"/>
      <c r="CG116" s="153"/>
      <c r="CH116" s="153"/>
      <c r="CI116" s="153"/>
      <c r="CJ116" s="153"/>
      <c r="CK116" s="153"/>
      <c r="CL116" s="153"/>
      <c r="CM116" s="153"/>
      <c r="CN116" s="153"/>
      <c r="CO116" s="153"/>
      <c r="CP116" s="153"/>
      <c r="CQ116" s="153"/>
      <c r="CR116" s="153"/>
      <c r="CS116" s="153"/>
      <c r="CT116" s="153"/>
      <c r="CU116" s="153"/>
      <c r="CV116" s="153"/>
      <c r="CW116" s="153"/>
      <c r="CX116" s="153"/>
      <c r="CY116" s="153"/>
      <c r="CZ116" s="153"/>
      <c r="DA116" s="153"/>
      <c r="DB116" s="153"/>
      <c r="DC116" s="153"/>
      <c r="DD116" s="153"/>
      <c r="DE116" s="153"/>
      <c r="DF116" s="153"/>
      <c r="DG116" s="153"/>
      <c r="DH116" s="153"/>
      <c r="DI116" s="153"/>
      <c r="DJ116" s="153"/>
      <c r="DK116" s="153"/>
      <c r="DL116" s="153"/>
      <c r="DM116" s="153"/>
      <c r="DN116" s="153"/>
      <c r="DO116" s="153"/>
      <c r="DP116" s="153"/>
      <c r="DQ116" s="153"/>
      <c r="DR116" s="153"/>
      <c r="DS116" s="153"/>
      <c r="DT116" s="153"/>
      <c r="DU116" s="153"/>
      <c r="DV116" s="153"/>
      <c r="DW116" s="153"/>
      <c r="DX116" s="153"/>
      <c r="DY116" s="153"/>
      <c r="DZ116" s="153"/>
      <c r="EA116" s="153"/>
      <c r="EB116" s="153"/>
      <c r="EC116" s="153"/>
      <c r="ED116" s="153"/>
      <c r="EE116" s="153"/>
      <c r="EF116" s="153"/>
      <c r="EG116" s="153"/>
      <c r="EH116" s="153"/>
      <c r="EI116" s="153"/>
      <c r="EJ116" s="153"/>
      <c r="EK116" s="153"/>
      <c r="EL116" s="153"/>
      <c r="EM116" s="153"/>
      <c r="EN116" s="153"/>
      <c r="EO116" s="153"/>
      <c r="EP116" s="153"/>
      <c r="EQ116" s="153"/>
      <c r="ER116" s="153"/>
      <c r="ES116" s="153"/>
      <c r="ET116" s="153"/>
      <c r="EU116" s="153"/>
      <c r="EV116" s="153"/>
      <c r="EW116" s="153"/>
      <c r="EX116" s="153"/>
      <c r="EY116" s="153"/>
      <c r="EZ116" s="153"/>
      <c r="FA116" s="153"/>
      <c r="FB116" s="153"/>
      <c r="FC116" s="153"/>
      <c r="FD116" s="153"/>
      <c r="FE116" s="153"/>
      <c r="FF116" s="153"/>
      <c r="FG116" s="153"/>
      <c r="FH116" s="153"/>
      <c r="FI116" s="153"/>
      <c r="FJ116" s="153"/>
      <c r="FK116" s="153"/>
      <c r="FL116" s="153"/>
      <c r="FM116" s="153"/>
      <c r="FN116" s="153"/>
      <c r="FO116" s="153"/>
      <c r="FP116" s="153"/>
      <c r="FQ116" s="153"/>
      <c r="FR116" s="153"/>
      <c r="FS116" s="153"/>
      <c r="FT116" s="153"/>
      <c r="FU116" s="153"/>
      <c r="FV116" s="153"/>
      <c r="FW116" s="153"/>
      <c r="FX116" s="153"/>
      <c r="FY116" s="153"/>
      <c r="FZ116" s="153"/>
      <c r="GA116" s="153"/>
      <c r="GB116" s="153"/>
      <c r="GC116" s="153"/>
      <c r="GD116" s="153"/>
      <c r="GE116" s="153"/>
      <c r="GF116" s="153"/>
      <c r="GG116" s="153"/>
      <c r="GH116" s="153"/>
      <c r="GI116" s="153"/>
      <c r="GJ116" s="153"/>
      <c r="GK116" s="153"/>
      <c r="GL116" s="153"/>
    </row>
    <row r="117" spans="1:215" x14ac:dyDescent="0.2">
      <c r="A117" s="206" t="s">
        <v>189</v>
      </c>
      <c r="B117" s="206"/>
      <c r="C117" s="206"/>
      <c r="D117" s="206"/>
      <c r="E117" s="206"/>
      <c r="F117" s="206"/>
      <c r="G117" s="26">
        <f>G118+G127+G137+G146+G152</f>
        <v>1195100</v>
      </c>
      <c r="H117" s="26">
        <f>H118+H127+H137+H146+H152</f>
        <v>1036848.3999999999</v>
      </c>
      <c r="I117" s="27">
        <f t="shared" si="6"/>
        <v>0.86758296376872224</v>
      </c>
      <c r="J117" s="26">
        <f>J118+J127+J137+J146+J152</f>
        <v>158251.59999999998</v>
      </c>
      <c r="GM117" s="41"/>
      <c r="GN117" s="41"/>
      <c r="GO117" s="41"/>
      <c r="GP117" s="41"/>
      <c r="GQ117" s="41"/>
      <c r="GR117" s="41"/>
      <c r="GS117" s="41"/>
      <c r="GT117" s="41"/>
      <c r="GU117" s="41"/>
      <c r="GV117" s="41"/>
      <c r="GW117" s="41"/>
      <c r="GX117" s="41"/>
      <c r="GY117" s="41"/>
      <c r="GZ117" s="41"/>
      <c r="HA117" s="41"/>
      <c r="HB117" s="41"/>
      <c r="HC117" s="41"/>
      <c r="HD117" s="41"/>
      <c r="HE117" s="41"/>
      <c r="HF117" s="41"/>
      <c r="HG117" s="41"/>
    </row>
    <row r="118" spans="1:215" x14ac:dyDescent="0.2">
      <c r="A118" s="200" t="s">
        <v>190</v>
      </c>
      <c r="B118" s="200"/>
      <c r="C118" s="200"/>
      <c r="D118" s="200"/>
      <c r="E118" s="200"/>
      <c r="F118" s="200"/>
      <c r="G118" s="29">
        <f>G119+G123</f>
        <v>350000</v>
      </c>
      <c r="H118" s="29">
        <f>H119+H123</f>
        <v>333724.16000000003</v>
      </c>
      <c r="I118" s="30">
        <f t="shared" si="6"/>
        <v>0.95349760000000006</v>
      </c>
      <c r="J118" s="29">
        <f>J119+J123</f>
        <v>16275.839999999997</v>
      </c>
      <c r="GM118" s="40"/>
      <c r="GN118" s="40"/>
      <c r="GO118" s="40"/>
      <c r="GP118" s="40"/>
      <c r="GQ118" s="40"/>
      <c r="GR118" s="40"/>
      <c r="GS118" s="40"/>
      <c r="GT118" s="40"/>
      <c r="GU118" s="40"/>
      <c r="GV118" s="40"/>
      <c r="GW118" s="40"/>
      <c r="GX118" s="40"/>
      <c r="GY118" s="40"/>
      <c r="GZ118" s="40"/>
      <c r="HA118" s="40"/>
      <c r="HB118" s="40"/>
      <c r="HC118" s="40"/>
      <c r="HD118" s="40"/>
      <c r="HE118" s="40"/>
      <c r="HF118" s="40"/>
      <c r="HG118" s="40"/>
    </row>
    <row r="119" spans="1:215" x14ac:dyDescent="0.2">
      <c r="A119" s="32">
        <v>3</v>
      </c>
      <c r="B119" s="32"/>
      <c r="C119" s="32"/>
      <c r="D119" s="32"/>
      <c r="E119" s="33"/>
      <c r="F119" s="33" t="s">
        <v>69</v>
      </c>
      <c r="G119" s="23">
        <f>G120</f>
        <v>130000</v>
      </c>
      <c r="H119" s="23">
        <f t="shared" ref="H119:J121" si="16">H120</f>
        <v>120267.91</v>
      </c>
      <c r="I119" s="24">
        <f t="shared" si="6"/>
        <v>0.92513776923076929</v>
      </c>
      <c r="J119" s="23">
        <f t="shared" si="16"/>
        <v>9732.0899999999965</v>
      </c>
    </row>
    <row r="120" spans="1:215" x14ac:dyDescent="0.2">
      <c r="A120" s="32"/>
      <c r="B120" s="32">
        <v>32</v>
      </c>
      <c r="C120" s="32"/>
      <c r="D120" s="32"/>
      <c r="E120" s="33"/>
      <c r="F120" s="33" t="s">
        <v>77</v>
      </c>
      <c r="G120" s="23">
        <f>G121</f>
        <v>130000</v>
      </c>
      <c r="H120" s="23">
        <f t="shared" si="16"/>
        <v>120267.91</v>
      </c>
      <c r="I120" s="24">
        <f t="shared" si="6"/>
        <v>0.92513776923076929</v>
      </c>
      <c r="J120" s="23">
        <f t="shared" si="16"/>
        <v>9732.0899999999965</v>
      </c>
    </row>
    <row r="121" spans="1:215" x14ac:dyDescent="0.2">
      <c r="A121" s="32"/>
      <c r="B121" s="32"/>
      <c r="C121" s="32">
        <v>322</v>
      </c>
      <c r="D121" s="32"/>
      <c r="E121" s="33"/>
      <c r="F121" s="33" t="s">
        <v>81</v>
      </c>
      <c r="G121" s="23">
        <f>G122</f>
        <v>130000</v>
      </c>
      <c r="H121" s="23">
        <f t="shared" si="16"/>
        <v>120267.91</v>
      </c>
      <c r="I121" s="24">
        <f t="shared" si="6"/>
        <v>0.92513776923076929</v>
      </c>
      <c r="J121" s="23">
        <f t="shared" si="16"/>
        <v>9732.0899999999965</v>
      </c>
    </row>
    <row r="122" spans="1:215" s="139" customFormat="1" x14ac:dyDescent="0.2">
      <c r="A122" s="34"/>
      <c r="B122" s="34"/>
      <c r="C122" s="34"/>
      <c r="D122" s="34">
        <v>3223</v>
      </c>
      <c r="E122" s="35"/>
      <c r="F122" s="35" t="s">
        <v>83</v>
      </c>
      <c r="G122" s="151">
        <v>130000</v>
      </c>
      <c r="H122" s="151">
        <v>120267.91</v>
      </c>
      <c r="I122" s="152">
        <f t="shared" si="6"/>
        <v>0.92513776923076929</v>
      </c>
      <c r="J122" s="151">
        <f>G122-H122</f>
        <v>9732.0899999999965</v>
      </c>
      <c r="K122" s="153" t="s">
        <v>308</v>
      </c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  <c r="BJ122" s="153"/>
      <c r="BK122" s="153"/>
      <c r="BL122" s="153"/>
      <c r="BM122" s="153"/>
      <c r="BN122" s="153"/>
      <c r="BO122" s="153"/>
      <c r="BP122" s="153"/>
      <c r="BQ122" s="153"/>
      <c r="BR122" s="153"/>
      <c r="BS122" s="153"/>
      <c r="BT122" s="153"/>
      <c r="BU122" s="153"/>
      <c r="BV122" s="153"/>
      <c r="BW122" s="153"/>
      <c r="BX122" s="153"/>
      <c r="BY122" s="153"/>
      <c r="BZ122" s="153"/>
      <c r="CA122" s="153"/>
      <c r="CB122" s="153"/>
      <c r="CC122" s="153"/>
      <c r="CD122" s="153"/>
      <c r="CE122" s="153"/>
      <c r="CF122" s="153"/>
      <c r="CG122" s="153"/>
      <c r="CH122" s="153"/>
      <c r="CI122" s="153"/>
      <c r="CJ122" s="153"/>
      <c r="CK122" s="153"/>
      <c r="CL122" s="153"/>
      <c r="CM122" s="153"/>
      <c r="CN122" s="153"/>
      <c r="CO122" s="153"/>
      <c r="CP122" s="153"/>
      <c r="CQ122" s="153"/>
      <c r="CR122" s="153"/>
      <c r="CS122" s="153"/>
      <c r="CT122" s="153"/>
      <c r="CU122" s="153"/>
      <c r="CV122" s="153"/>
      <c r="CW122" s="153"/>
      <c r="CX122" s="153"/>
      <c r="CY122" s="153"/>
      <c r="CZ122" s="153"/>
      <c r="DA122" s="153"/>
      <c r="DB122" s="153"/>
      <c r="DC122" s="153"/>
      <c r="DD122" s="153"/>
      <c r="DE122" s="153"/>
      <c r="DF122" s="153"/>
      <c r="DG122" s="153"/>
      <c r="DH122" s="153"/>
      <c r="DI122" s="153"/>
      <c r="DJ122" s="153"/>
      <c r="DK122" s="153"/>
      <c r="DL122" s="153"/>
      <c r="DM122" s="153"/>
      <c r="DN122" s="153"/>
      <c r="DO122" s="153"/>
      <c r="DP122" s="153"/>
      <c r="DQ122" s="153"/>
      <c r="DR122" s="153"/>
      <c r="DS122" s="153"/>
      <c r="DT122" s="153"/>
      <c r="DU122" s="153"/>
      <c r="DV122" s="153"/>
      <c r="DW122" s="153"/>
      <c r="DX122" s="153"/>
      <c r="DY122" s="153"/>
      <c r="DZ122" s="153"/>
      <c r="EA122" s="153"/>
      <c r="EB122" s="153"/>
      <c r="EC122" s="153"/>
      <c r="ED122" s="153"/>
      <c r="EE122" s="153"/>
      <c r="EF122" s="153"/>
      <c r="EG122" s="153"/>
      <c r="EH122" s="153"/>
      <c r="EI122" s="153"/>
      <c r="EJ122" s="153"/>
      <c r="EK122" s="153"/>
      <c r="EL122" s="153"/>
      <c r="EM122" s="153"/>
      <c r="EN122" s="153"/>
      <c r="EO122" s="153"/>
      <c r="EP122" s="153"/>
      <c r="EQ122" s="153"/>
      <c r="ER122" s="153"/>
      <c r="ES122" s="153"/>
      <c r="ET122" s="153"/>
      <c r="EU122" s="153"/>
      <c r="EV122" s="153"/>
      <c r="EW122" s="153"/>
      <c r="EX122" s="153"/>
      <c r="EY122" s="153"/>
      <c r="EZ122" s="153"/>
      <c r="FA122" s="153"/>
      <c r="FB122" s="153"/>
      <c r="FC122" s="153"/>
      <c r="FD122" s="153"/>
      <c r="FE122" s="153"/>
      <c r="FF122" s="153"/>
      <c r="FG122" s="153"/>
      <c r="FH122" s="153"/>
      <c r="FI122" s="153"/>
      <c r="FJ122" s="153"/>
      <c r="FK122" s="153"/>
      <c r="FL122" s="153"/>
      <c r="FM122" s="153"/>
      <c r="FN122" s="153"/>
      <c r="FO122" s="153"/>
      <c r="FP122" s="153"/>
      <c r="FQ122" s="153"/>
      <c r="FR122" s="153"/>
      <c r="FS122" s="153"/>
      <c r="FT122" s="153"/>
      <c r="FU122" s="153"/>
      <c r="FV122" s="153"/>
      <c r="FW122" s="153"/>
      <c r="FX122" s="153"/>
      <c r="FY122" s="153"/>
      <c r="FZ122" s="153"/>
      <c r="GA122" s="153"/>
      <c r="GB122" s="153"/>
      <c r="GC122" s="153"/>
      <c r="GD122" s="153"/>
      <c r="GE122" s="153"/>
      <c r="GF122" s="153"/>
      <c r="GG122" s="153"/>
      <c r="GH122" s="153"/>
      <c r="GI122" s="153"/>
      <c r="GJ122" s="153"/>
      <c r="GK122" s="153"/>
      <c r="GL122" s="153"/>
    </row>
    <row r="123" spans="1:215" ht="22.5" x14ac:dyDescent="0.2">
      <c r="A123" s="32">
        <v>4</v>
      </c>
      <c r="B123" s="32"/>
      <c r="C123" s="32"/>
      <c r="D123" s="32"/>
      <c r="E123" s="33"/>
      <c r="F123" s="36" t="s">
        <v>166</v>
      </c>
      <c r="G123" s="23">
        <f>G124</f>
        <v>220000</v>
      </c>
      <c r="H123" s="23">
        <f t="shared" ref="H123:J125" si="17">H124</f>
        <v>213456.25</v>
      </c>
      <c r="I123" s="24">
        <f t="shared" si="6"/>
        <v>0.97025568181818178</v>
      </c>
      <c r="J123" s="23">
        <f t="shared" si="17"/>
        <v>6543.75</v>
      </c>
    </row>
    <row r="124" spans="1:215" ht="22.5" x14ac:dyDescent="0.2">
      <c r="A124" s="32"/>
      <c r="B124" s="32">
        <v>42</v>
      </c>
      <c r="C124" s="32"/>
      <c r="D124" s="32"/>
      <c r="E124" s="33"/>
      <c r="F124" s="36" t="s">
        <v>191</v>
      </c>
      <c r="G124" s="23">
        <f>G125</f>
        <v>220000</v>
      </c>
      <c r="H124" s="23">
        <f t="shared" si="17"/>
        <v>213456.25</v>
      </c>
      <c r="I124" s="24">
        <f t="shared" si="6"/>
        <v>0.97025568181818178</v>
      </c>
      <c r="J124" s="23">
        <f t="shared" si="17"/>
        <v>6543.75</v>
      </c>
    </row>
    <row r="125" spans="1:215" x14ac:dyDescent="0.2">
      <c r="A125" s="32"/>
      <c r="B125" s="32"/>
      <c r="C125" s="32">
        <v>421</v>
      </c>
      <c r="D125" s="32"/>
      <c r="E125" s="33"/>
      <c r="F125" s="33" t="s">
        <v>139</v>
      </c>
      <c r="G125" s="23">
        <f>G126</f>
        <v>220000</v>
      </c>
      <c r="H125" s="23">
        <f t="shared" si="17"/>
        <v>213456.25</v>
      </c>
      <c r="I125" s="24">
        <f t="shared" si="6"/>
        <v>0.97025568181818178</v>
      </c>
      <c r="J125" s="23">
        <f t="shared" si="17"/>
        <v>6543.75</v>
      </c>
    </row>
    <row r="126" spans="1:215" s="139" customFormat="1" x14ac:dyDescent="0.2">
      <c r="A126" s="34"/>
      <c r="B126" s="34"/>
      <c r="C126" s="34"/>
      <c r="D126" s="34">
        <v>4214</v>
      </c>
      <c r="E126" s="35"/>
      <c r="F126" s="35" t="s">
        <v>143</v>
      </c>
      <c r="G126" s="151">
        <v>220000</v>
      </c>
      <c r="H126" s="151">
        <v>213456.25</v>
      </c>
      <c r="I126" s="152">
        <f t="shared" si="6"/>
        <v>0.97025568181818178</v>
      </c>
      <c r="J126" s="151">
        <f>G126-H126</f>
        <v>6543.75</v>
      </c>
      <c r="K126" s="153" t="s">
        <v>308</v>
      </c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  <c r="BI126" s="153"/>
      <c r="BJ126" s="153"/>
      <c r="BK126" s="153"/>
      <c r="BL126" s="153"/>
      <c r="BM126" s="153"/>
      <c r="BN126" s="153"/>
      <c r="BO126" s="153"/>
      <c r="BP126" s="153"/>
      <c r="BQ126" s="153"/>
      <c r="BR126" s="153"/>
      <c r="BS126" s="153"/>
      <c r="BT126" s="153"/>
      <c r="BU126" s="153"/>
      <c r="BV126" s="153"/>
      <c r="BW126" s="153"/>
      <c r="BX126" s="153"/>
      <c r="BY126" s="153"/>
      <c r="BZ126" s="153"/>
      <c r="CA126" s="153"/>
      <c r="CB126" s="153"/>
      <c r="CC126" s="153"/>
      <c r="CD126" s="153"/>
      <c r="CE126" s="153"/>
      <c r="CF126" s="153"/>
      <c r="CG126" s="153"/>
      <c r="CH126" s="153"/>
      <c r="CI126" s="153"/>
      <c r="CJ126" s="153"/>
      <c r="CK126" s="153"/>
      <c r="CL126" s="153"/>
      <c r="CM126" s="153"/>
      <c r="CN126" s="153"/>
      <c r="CO126" s="153"/>
      <c r="CP126" s="153"/>
      <c r="CQ126" s="153"/>
      <c r="CR126" s="153"/>
      <c r="CS126" s="153"/>
      <c r="CT126" s="153"/>
      <c r="CU126" s="153"/>
      <c r="CV126" s="153"/>
      <c r="CW126" s="153"/>
      <c r="CX126" s="153"/>
      <c r="CY126" s="153"/>
      <c r="CZ126" s="153"/>
      <c r="DA126" s="153"/>
      <c r="DB126" s="153"/>
      <c r="DC126" s="153"/>
      <c r="DD126" s="153"/>
      <c r="DE126" s="153"/>
      <c r="DF126" s="153"/>
      <c r="DG126" s="153"/>
      <c r="DH126" s="153"/>
      <c r="DI126" s="153"/>
      <c r="DJ126" s="153"/>
      <c r="DK126" s="153"/>
      <c r="DL126" s="153"/>
      <c r="DM126" s="153"/>
      <c r="DN126" s="153"/>
      <c r="DO126" s="153"/>
      <c r="DP126" s="153"/>
      <c r="DQ126" s="153"/>
      <c r="DR126" s="153"/>
      <c r="DS126" s="153"/>
      <c r="DT126" s="153"/>
      <c r="DU126" s="153"/>
      <c r="DV126" s="153"/>
      <c r="DW126" s="153"/>
      <c r="DX126" s="153"/>
      <c r="DY126" s="153"/>
      <c r="DZ126" s="153"/>
      <c r="EA126" s="153"/>
      <c r="EB126" s="153"/>
      <c r="EC126" s="153"/>
      <c r="ED126" s="153"/>
      <c r="EE126" s="153"/>
      <c r="EF126" s="153"/>
      <c r="EG126" s="153"/>
      <c r="EH126" s="153"/>
      <c r="EI126" s="153"/>
      <c r="EJ126" s="153"/>
      <c r="EK126" s="153"/>
      <c r="EL126" s="153"/>
      <c r="EM126" s="153"/>
      <c r="EN126" s="153"/>
      <c r="EO126" s="153"/>
      <c r="EP126" s="153"/>
      <c r="EQ126" s="153"/>
      <c r="ER126" s="153"/>
      <c r="ES126" s="153"/>
      <c r="ET126" s="153"/>
      <c r="EU126" s="153"/>
      <c r="EV126" s="153"/>
      <c r="EW126" s="153"/>
      <c r="EX126" s="153"/>
      <c r="EY126" s="153"/>
      <c r="EZ126" s="153"/>
      <c r="FA126" s="153"/>
      <c r="FB126" s="153"/>
      <c r="FC126" s="153"/>
      <c r="FD126" s="153"/>
      <c r="FE126" s="153"/>
      <c r="FF126" s="153"/>
      <c r="FG126" s="153"/>
      <c r="FH126" s="153"/>
      <c r="FI126" s="153"/>
      <c r="FJ126" s="153"/>
      <c r="FK126" s="153"/>
      <c r="FL126" s="153"/>
      <c r="FM126" s="153"/>
      <c r="FN126" s="153"/>
      <c r="FO126" s="153"/>
      <c r="FP126" s="153"/>
      <c r="FQ126" s="153"/>
      <c r="FR126" s="153"/>
      <c r="FS126" s="153"/>
      <c r="FT126" s="153"/>
      <c r="FU126" s="153"/>
      <c r="FV126" s="153"/>
      <c r="FW126" s="153"/>
      <c r="FX126" s="153"/>
      <c r="FY126" s="153"/>
      <c r="FZ126" s="153"/>
      <c r="GA126" s="153"/>
      <c r="GB126" s="153"/>
      <c r="GC126" s="153"/>
      <c r="GD126" s="153"/>
      <c r="GE126" s="153"/>
      <c r="GF126" s="153"/>
      <c r="GG126" s="153"/>
      <c r="GH126" s="153"/>
      <c r="GI126" s="153"/>
      <c r="GJ126" s="153"/>
      <c r="GK126" s="153"/>
      <c r="GL126" s="153"/>
    </row>
    <row r="127" spans="1:215" x14ac:dyDescent="0.2">
      <c r="A127" s="200" t="s">
        <v>192</v>
      </c>
      <c r="B127" s="200"/>
      <c r="C127" s="200"/>
      <c r="D127" s="200"/>
      <c r="E127" s="200"/>
      <c r="F127" s="200"/>
      <c r="G127" s="29">
        <f>G128+G133</f>
        <v>270100</v>
      </c>
      <c r="H127" s="29">
        <f>H128+H133</f>
        <v>240865.84999999998</v>
      </c>
      <c r="I127" s="30">
        <f t="shared" si="6"/>
        <v>0.89176545723805989</v>
      </c>
      <c r="J127" s="29">
        <f>J128+J133</f>
        <v>29234.149999999994</v>
      </c>
      <c r="GM127" s="40"/>
      <c r="GN127" s="40"/>
      <c r="GO127" s="40"/>
      <c r="GP127" s="40"/>
      <c r="GQ127" s="40"/>
      <c r="GR127" s="40"/>
      <c r="GS127" s="40"/>
      <c r="GT127" s="40"/>
      <c r="GU127" s="40"/>
      <c r="GV127" s="40"/>
      <c r="GW127" s="40"/>
      <c r="GX127" s="40"/>
      <c r="GY127" s="40"/>
      <c r="GZ127" s="40"/>
      <c r="HA127" s="40"/>
      <c r="HB127" s="40"/>
      <c r="HC127" s="40"/>
      <c r="HD127" s="40"/>
      <c r="HE127" s="40"/>
      <c r="HF127" s="40"/>
      <c r="HG127" s="40"/>
    </row>
    <row r="128" spans="1:215" x14ac:dyDescent="0.2">
      <c r="A128" s="32">
        <v>3</v>
      </c>
      <c r="B128" s="32"/>
      <c r="C128" s="32"/>
      <c r="D128" s="32"/>
      <c r="E128" s="33"/>
      <c r="F128" s="33" t="s">
        <v>69</v>
      </c>
      <c r="G128" s="23">
        <f>G129</f>
        <v>202100</v>
      </c>
      <c r="H128" s="23">
        <f t="shared" ref="H128:J129" si="18">H129</f>
        <v>173850.3</v>
      </c>
      <c r="I128" s="24">
        <f t="shared" si="6"/>
        <v>0.86021919841662542</v>
      </c>
      <c r="J128" s="23">
        <f t="shared" si="18"/>
        <v>28249.699999999997</v>
      </c>
    </row>
    <row r="129" spans="1:215" x14ac:dyDescent="0.2">
      <c r="A129" s="32"/>
      <c r="B129" s="32">
        <v>32</v>
      </c>
      <c r="C129" s="32"/>
      <c r="D129" s="32"/>
      <c r="E129" s="33"/>
      <c r="F129" s="33" t="s">
        <v>77</v>
      </c>
      <c r="G129" s="23">
        <f>G130</f>
        <v>202100</v>
      </c>
      <c r="H129" s="23">
        <f t="shared" si="18"/>
        <v>173850.3</v>
      </c>
      <c r="I129" s="24">
        <f t="shared" si="6"/>
        <v>0.86021919841662542</v>
      </c>
      <c r="J129" s="23">
        <f t="shared" si="18"/>
        <v>28249.699999999997</v>
      </c>
    </row>
    <row r="130" spans="1:215" x14ac:dyDescent="0.2">
      <c r="A130" s="32"/>
      <c r="B130" s="32"/>
      <c r="C130" s="32">
        <v>323</v>
      </c>
      <c r="D130" s="32"/>
      <c r="E130" s="33"/>
      <c r="F130" s="33" t="s">
        <v>85</v>
      </c>
      <c r="G130" s="23">
        <f>SUM(G131:G132)</f>
        <v>202100</v>
      </c>
      <c r="H130" s="23">
        <f>SUM(H131:H132)</f>
        <v>173850.3</v>
      </c>
      <c r="I130" s="24">
        <f t="shared" si="6"/>
        <v>0.86021919841662542</v>
      </c>
      <c r="J130" s="23">
        <f>SUM(J131:J132)</f>
        <v>28249.699999999997</v>
      </c>
    </row>
    <row r="131" spans="1:215" s="139" customFormat="1" x14ac:dyDescent="0.2">
      <c r="A131" s="34"/>
      <c r="B131" s="34"/>
      <c r="C131" s="34"/>
      <c r="D131" s="34">
        <v>3232</v>
      </c>
      <c r="E131" s="35"/>
      <c r="F131" s="35" t="s">
        <v>193</v>
      </c>
      <c r="G131" s="151">
        <v>85000</v>
      </c>
      <c r="H131" s="151">
        <v>65145</v>
      </c>
      <c r="I131" s="152">
        <f t="shared" si="6"/>
        <v>0.76641176470588235</v>
      </c>
      <c r="J131" s="151">
        <f>G131-H131</f>
        <v>19855</v>
      </c>
      <c r="K131" s="153" t="s">
        <v>308</v>
      </c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  <c r="BI131" s="153"/>
      <c r="BJ131" s="153"/>
      <c r="BK131" s="153"/>
      <c r="BL131" s="153"/>
      <c r="BM131" s="153"/>
      <c r="BN131" s="153"/>
      <c r="BO131" s="153"/>
      <c r="BP131" s="153"/>
      <c r="BQ131" s="153"/>
      <c r="BR131" s="153"/>
      <c r="BS131" s="153"/>
      <c r="BT131" s="153"/>
      <c r="BU131" s="153"/>
      <c r="BV131" s="153"/>
      <c r="BW131" s="153"/>
      <c r="BX131" s="153"/>
      <c r="BY131" s="153"/>
      <c r="BZ131" s="153"/>
      <c r="CA131" s="153"/>
      <c r="CB131" s="153"/>
      <c r="CC131" s="153"/>
      <c r="CD131" s="153"/>
      <c r="CE131" s="153"/>
      <c r="CF131" s="153"/>
      <c r="CG131" s="153"/>
      <c r="CH131" s="153"/>
      <c r="CI131" s="153"/>
      <c r="CJ131" s="153"/>
      <c r="CK131" s="153"/>
      <c r="CL131" s="153"/>
      <c r="CM131" s="153"/>
      <c r="CN131" s="153"/>
      <c r="CO131" s="153"/>
      <c r="CP131" s="153"/>
      <c r="CQ131" s="153"/>
      <c r="CR131" s="153"/>
      <c r="CS131" s="153"/>
      <c r="CT131" s="153"/>
      <c r="CU131" s="153"/>
      <c r="CV131" s="153"/>
      <c r="CW131" s="153"/>
      <c r="CX131" s="153"/>
      <c r="CY131" s="153"/>
      <c r="CZ131" s="153"/>
      <c r="DA131" s="153"/>
      <c r="DB131" s="153"/>
      <c r="DC131" s="153"/>
      <c r="DD131" s="153"/>
      <c r="DE131" s="153"/>
      <c r="DF131" s="153"/>
      <c r="DG131" s="153"/>
      <c r="DH131" s="153"/>
      <c r="DI131" s="153"/>
      <c r="DJ131" s="153"/>
      <c r="DK131" s="153"/>
      <c r="DL131" s="153"/>
      <c r="DM131" s="153"/>
      <c r="DN131" s="153"/>
      <c r="DO131" s="153"/>
      <c r="DP131" s="153"/>
      <c r="DQ131" s="153"/>
      <c r="DR131" s="153"/>
      <c r="DS131" s="153"/>
      <c r="DT131" s="153"/>
      <c r="DU131" s="153"/>
      <c r="DV131" s="153"/>
      <c r="DW131" s="153"/>
      <c r="DX131" s="153"/>
      <c r="DY131" s="153"/>
      <c r="DZ131" s="153"/>
      <c r="EA131" s="153"/>
      <c r="EB131" s="153"/>
      <c r="EC131" s="153"/>
      <c r="ED131" s="153"/>
      <c r="EE131" s="153"/>
      <c r="EF131" s="153"/>
      <c r="EG131" s="153"/>
      <c r="EH131" s="153"/>
      <c r="EI131" s="153"/>
      <c r="EJ131" s="153"/>
      <c r="EK131" s="153"/>
      <c r="EL131" s="153"/>
      <c r="EM131" s="153"/>
      <c r="EN131" s="153"/>
      <c r="EO131" s="153"/>
      <c r="EP131" s="153"/>
      <c r="EQ131" s="153"/>
      <c r="ER131" s="153"/>
      <c r="ES131" s="153"/>
      <c r="ET131" s="153"/>
      <c r="EU131" s="153"/>
      <c r="EV131" s="153"/>
      <c r="EW131" s="153"/>
      <c r="EX131" s="153"/>
      <c r="EY131" s="153"/>
      <c r="EZ131" s="153"/>
      <c r="FA131" s="153"/>
      <c r="FB131" s="153"/>
      <c r="FC131" s="153"/>
      <c r="FD131" s="153"/>
      <c r="FE131" s="153"/>
      <c r="FF131" s="153"/>
      <c r="FG131" s="153"/>
      <c r="FH131" s="153"/>
      <c r="FI131" s="153"/>
      <c r="FJ131" s="153"/>
      <c r="FK131" s="153"/>
      <c r="FL131" s="153"/>
      <c r="FM131" s="153"/>
      <c r="FN131" s="153"/>
      <c r="FO131" s="153"/>
      <c r="FP131" s="153"/>
      <c r="FQ131" s="153"/>
      <c r="FR131" s="153"/>
      <c r="FS131" s="153"/>
      <c r="FT131" s="153"/>
      <c r="FU131" s="153"/>
      <c r="FV131" s="153"/>
      <c r="FW131" s="153"/>
      <c r="FX131" s="153"/>
      <c r="FY131" s="153"/>
      <c r="FZ131" s="153"/>
      <c r="GA131" s="153"/>
      <c r="GB131" s="153"/>
      <c r="GC131" s="153"/>
      <c r="GD131" s="153"/>
      <c r="GE131" s="153"/>
      <c r="GF131" s="153"/>
      <c r="GG131" s="153"/>
      <c r="GH131" s="153"/>
      <c r="GI131" s="153"/>
      <c r="GJ131" s="153"/>
      <c r="GK131" s="153"/>
      <c r="GL131" s="153"/>
    </row>
    <row r="132" spans="1:215" s="139" customFormat="1" x14ac:dyDescent="0.2">
      <c r="A132" s="34"/>
      <c r="B132" s="34"/>
      <c r="C132" s="34"/>
      <c r="D132" s="34">
        <v>3234</v>
      </c>
      <c r="E132" s="35"/>
      <c r="F132" s="35" t="s">
        <v>89</v>
      </c>
      <c r="G132" s="151">
        <v>117100</v>
      </c>
      <c r="H132" s="151">
        <v>108705.3</v>
      </c>
      <c r="I132" s="152">
        <f t="shared" si="6"/>
        <v>0.92831169940222036</v>
      </c>
      <c r="J132" s="151">
        <f>G132-H132</f>
        <v>8394.6999999999971</v>
      </c>
      <c r="K132" s="153" t="s">
        <v>308</v>
      </c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3"/>
      <c r="BN132" s="153"/>
      <c r="BO132" s="153"/>
      <c r="BP132" s="153"/>
      <c r="BQ132" s="153"/>
      <c r="BR132" s="153"/>
      <c r="BS132" s="153"/>
      <c r="BT132" s="153"/>
      <c r="BU132" s="153"/>
      <c r="BV132" s="153"/>
      <c r="BW132" s="153"/>
      <c r="BX132" s="153"/>
      <c r="BY132" s="153"/>
      <c r="BZ132" s="153"/>
      <c r="CA132" s="153"/>
      <c r="CB132" s="153"/>
      <c r="CC132" s="153"/>
      <c r="CD132" s="153"/>
      <c r="CE132" s="153"/>
      <c r="CF132" s="153"/>
      <c r="CG132" s="153"/>
      <c r="CH132" s="153"/>
      <c r="CI132" s="153"/>
      <c r="CJ132" s="153"/>
      <c r="CK132" s="153"/>
      <c r="CL132" s="153"/>
      <c r="CM132" s="153"/>
      <c r="CN132" s="153"/>
      <c r="CO132" s="153"/>
      <c r="CP132" s="153"/>
      <c r="CQ132" s="153"/>
      <c r="CR132" s="153"/>
      <c r="CS132" s="153"/>
      <c r="CT132" s="153"/>
      <c r="CU132" s="153"/>
      <c r="CV132" s="153"/>
      <c r="CW132" s="153"/>
      <c r="CX132" s="153"/>
      <c r="CY132" s="153"/>
      <c r="CZ132" s="153"/>
      <c r="DA132" s="153"/>
      <c r="DB132" s="153"/>
      <c r="DC132" s="153"/>
      <c r="DD132" s="153"/>
      <c r="DE132" s="153"/>
      <c r="DF132" s="153"/>
      <c r="DG132" s="153"/>
      <c r="DH132" s="153"/>
      <c r="DI132" s="153"/>
      <c r="DJ132" s="153"/>
      <c r="DK132" s="153"/>
      <c r="DL132" s="153"/>
      <c r="DM132" s="153"/>
      <c r="DN132" s="153"/>
      <c r="DO132" s="153"/>
      <c r="DP132" s="153"/>
      <c r="DQ132" s="153"/>
      <c r="DR132" s="153"/>
      <c r="DS132" s="153"/>
      <c r="DT132" s="153"/>
      <c r="DU132" s="153"/>
      <c r="DV132" s="153"/>
      <c r="DW132" s="153"/>
      <c r="DX132" s="153"/>
      <c r="DY132" s="153"/>
      <c r="DZ132" s="153"/>
      <c r="EA132" s="153"/>
      <c r="EB132" s="153"/>
      <c r="EC132" s="153"/>
      <c r="ED132" s="153"/>
      <c r="EE132" s="153"/>
      <c r="EF132" s="153"/>
      <c r="EG132" s="153"/>
      <c r="EH132" s="153"/>
      <c r="EI132" s="153"/>
      <c r="EJ132" s="153"/>
      <c r="EK132" s="153"/>
      <c r="EL132" s="153"/>
      <c r="EM132" s="153"/>
      <c r="EN132" s="153"/>
      <c r="EO132" s="153"/>
      <c r="EP132" s="153"/>
      <c r="EQ132" s="153"/>
      <c r="ER132" s="153"/>
      <c r="ES132" s="153"/>
      <c r="ET132" s="153"/>
      <c r="EU132" s="153"/>
      <c r="EV132" s="153"/>
      <c r="EW132" s="153"/>
      <c r="EX132" s="153"/>
      <c r="EY132" s="153"/>
      <c r="EZ132" s="153"/>
      <c r="FA132" s="153"/>
      <c r="FB132" s="153"/>
      <c r="FC132" s="153"/>
      <c r="FD132" s="153"/>
      <c r="FE132" s="153"/>
      <c r="FF132" s="153"/>
      <c r="FG132" s="153"/>
      <c r="FH132" s="153"/>
      <c r="FI132" s="153"/>
      <c r="FJ132" s="153"/>
      <c r="FK132" s="153"/>
      <c r="FL132" s="153"/>
      <c r="FM132" s="153"/>
      <c r="FN132" s="153"/>
      <c r="FO132" s="153"/>
      <c r="FP132" s="153"/>
      <c r="FQ132" s="153"/>
      <c r="FR132" s="153"/>
      <c r="FS132" s="153"/>
      <c r="FT132" s="153"/>
      <c r="FU132" s="153"/>
      <c r="FV132" s="153"/>
      <c r="FW132" s="153"/>
      <c r="FX132" s="153"/>
      <c r="FY132" s="153"/>
      <c r="FZ132" s="153"/>
      <c r="GA132" s="153"/>
      <c r="GB132" s="153"/>
      <c r="GC132" s="153"/>
      <c r="GD132" s="153"/>
      <c r="GE132" s="153"/>
      <c r="GF132" s="153"/>
      <c r="GG132" s="153"/>
      <c r="GH132" s="153"/>
      <c r="GI132" s="153"/>
      <c r="GJ132" s="153"/>
      <c r="GK132" s="153"/>
      <c r="GL132" s="153"/>
    </row>
    <row r="133" spans="1:215" ht="22.5" x14ac:dyDescent="0.2">
      <c r="A133" s="32">
        <v>4</v>
      </c>
      <c r="B133" s="32"/>
      <c r="C133" s="32"/>
      <c r="D133" s="32"/>
      <c r="E133" s="33"/>
      <c r="F133" s="36" t="s">
        <v>166</v>
      </c>
      <c r="G133" s="23">
        <f>G134</f>
        <v>68000</v>
      </c>
      <c r="H133" s="23">
        <f t="shared" ref="H133:J135" si="19">H134</f>
        <v>67015.55</v>
      </c>
      <c r="I133" s="24">
        <f t="shared" si="6"/>
        <v>0.98552279411764709</v>
      </c>
      <c r="J133" s="23">
        <f t="shared" si="19"/>
        <v>984.44999999999709</v>
      </c>
    </row>
    <row r="134" spans="1:215" ht="22.5" x14ac:dyDescent="0.2">
      <c r="A134" s="32"/>
      <c r="B134" s="32">
        <v>42</v>
      </c>
      <c r="C134" s="32"/>
      <c r="D134" s="32"/>
      <c r="E134" s="33"/>
      <c r="F134" s="36" t="s">
        <v>191</v>
      </c>
      <c r="G134" s="23">
        <f>G135</f>
        <v>68000</v>
      </c>
      <c r="H134" s="23">
        <f t="shared" si="19"/>
        <v>67015.55</v>
      </c>
      <c r="I134" s="24">
        <f t="shared" si="6"/>
        <v>0.98552279411764709</v>
      </c>
      <c r="J134" s="23">
        <f t="shared" si="19"/>
        <v>984.44999999999709</v>
      </c>
    </row>
    <row r="135" spans="1:215" x14ac:dyDescent="0.2">
      <c r="A135" s="32"/>
      <c r="B135" s="32"/>
      <c r="C135" s="32">
        <v>421</v>
      </c>
      <c r="D135" s="32"/>
      <c r="E135" s="33"/>
      <c r="F135" s="33" t="s">
        <v>139</v>
      </c>
      <c r="G135" s="23">
        <f>G136</f>
        <v>68000</v>
      </c>
      <c r="H135" s="23">
        <f t="shared" si="19"/>
        <v>67015.55</v>
      </c>
      <c r="I135" s="24">
        <f t="shared" si="6"/>
        <v>0.98552279411764709</v>
      </c>
      <c r="J135" s="23">
        <f t="shared" si="19"/>
        <v>984.44999999999709</v>
      </c>
    </row>
    <row r="136" spans="1:215" s="139" customFormat="1" x14ac:dyDescent="0.2">
      <c r="A136" s="34"/>
      <c r="B136" s="34"/>
      <c r="C136" s="34"/>
      <c r="D136" s="34">
        <v>4214</v>
      </c>
      <c r="E136" s="35"/>
      <c r="F136" s="35" t="s">
        <v>143</v>
      </c>
      <c r="G136" s="151">
        <v>68000</v>
      </c>
      <c r="H136" s="151">
        <v>67015.55</v>
      </c>
      <c r="I136" s="152">
        <f t="shared" si="6"/>
        <v>0.98552279411764709</v>
      </c>
      <c r="J136" s="151">
        <f>G136-H136</f>
        <v>984.44999999999709</v>
      </c>
      <c r="K136" s="153" t="s">
        <v>308</v>
      </c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3"/>
      <c r="BN136" s="153"/>
      <c r="BO136" s="153"/>
      <c r="BP136" s="153"/>
      <c r="BQ136" s="153"/>
      <c r="BR136" s="153"/>
      <c r="BS136" s="153"/>
      <c r="BT136" s="153"/>
      <c r="BU136" s="153"/>
      <c r="BV136" s="153"/>
      <c r="BW136" s="153"/>
      <c r="BX136" s="153"/>
      <c r="BY136" s="153"/>
      <c r="BZ136" s="153"/>
      <c r="CA136" s="153"/>
      <c r="CB136" s="153"/>
      <c r="CC136" s="153"/>
      <c r="CD136" s="153"/>
      <c r="CE136" s="153"/>
      <c r="CF136" s="153"/>
      <c r="CG136" s="153"/>
      <c r="CH136" s="153"/>
      <c r="CI136" s="153"/>
      <c r="CJ136" s="153"/>
      <c r="CK136" s="153"/>
      <c r="CL136" s="153"/>
      <c r="CM136" s="153"/>
      <c r="CN136" s="153"/>
      <c r="CO136" s="153"/>
      <c r="CP136" s="153"/>
      <c r="CQ136" s="153"/>
      <c r="CR136" s="153"/>
      <c r="CS136" s="153"/>
      <c r="CT136" s="153"/>
      <c r="CU136" s="153"/>
      <c r="CV136" s="153"/>
      <c r="CW136" s="153"/>
      <c r="CX136" s="153"/>
      <c r="CY136" s="153"/>
      <c r="CZ136" s="153"/>
      <c r="DA136" s="153"/>
      <c r="DB136" s="153"/>
      <c r="DC136" s="153"/>
      <c r="DD136" s="153"/>
      <c r="DE136" s="153"/>
      <c r="DF136" s="153"/>
      <c r="DG136" s="153"/>
      <c r="DH136" s="153"/>
      <c r="DI136" s="153"/>
      <c r="DJ136" s="153"/>
      <c r="DK136" s="153"/>
      <c r="DL136" s="153"/>
      <c r="DM136" s="153"/>
      <c r="DN136" s="153"/>
      <c r="DO136" s="153"/>
      <c r="DP136" s="153"/>
      <c r="DQ136" s="153"/>
      <c r="DR136" s="153"/>
      <c r="DS136" s="153"/>
      <c r="DT136" s="153"/>
      <c r="DU136" s="153"/>
      <c r="DV136" s="153"/>
      <c r="DW136" s="153"/>
      <c r="DX136" s="153"/>
      <c r="DY136" s="153"/>
      <c r="DZ136" s="153"/>
      <c r="EA136" s="153"/>
      <c r="EB136" s="153"/>
      <c r="EC136" s="153"/>
      <c r="ED136" s="153"/>
      <c r="EE136" s="153"/>
      <c r="EF136" s="153"/>
      <c r="EG136" s="153"/>
      <c r="EH136" s="153"/>
      <c r="EI136" s="153"/>
      <c r="EJ136" s="153"/>
      <c r="EK136" s="153"/>
      <c r="EL136" s="153"/>
      <c r="EM136" s="153"/>
      <c r="EN136" s="153"/>
      <c r="EO136" s="153"/>
      <c r="EP136" s="153"/>
      <c r="EQ136" s="153"/>
      <c r="ER136" s="153"/>
      <c r="ES136" s="153"/>
      <c r="ET136" s="153"/>
      <c r="EU136" s="153"/>
      <c r="EV136" s="153"/>
      <c r="EW136" s="153"/>
      <c r="EX136" s="153"/>
      <c r="EY136" s="153"/>
      <c r="EZ136" s="153"/>
      <c r="FA136" s="153"/>
      <c r="FB136" s="153"/>
      <c r="FC136" s="153"/>
      <c r="FD136" s="153"/>
      <c r="FE136" s="153"/>
      <c r="FF136" s="153"/>
      <c r="FG136" s="153"/>
      <c r="FH136" s="153"/>
      <c r="FI136" s="153"/>
      <c r="FJ136" s="153"/>
      <c r="FK136" s="153"/>
      <c r="FL136" s="153"/>
      <c r="FM136" s="153"/>
      <c r="FN136" s="153"/>
      <c r="FO136" s="153"/>
      <c r="FP136" s="153"/>
      <c r="FQ136" s="153"/>
      <c r="FR136" s="153"/>
      <c r="FS136" s="153"/>
      <c r="FT136" s="153"/>
      <c r="FU136" s="153"/>
      <c r="FV136" s="153"/>
      <c r="FW136" s="153"/>
      <c r="FX136" s="153"/>
      <c r="FY136" s="153"/>
      <c r="FZ136" s="153"/>
      <c r="GA136" s="153"/>
      <c r="GB136" s="153"/>
      <c r="GC136" s="153"/>
      <c r="GD136" s="153"/>
      <c r="GE136" s="153"/>
      <c r="GF136" s="153"/>
      <c r="GG136" s="153"/>
      <c r="GH136" s="153"/>
      <c r="GI136" s="153"/>
      <c r="GJ136" s="153"/>
      <c r="GK136" s="153"/>
      <c r="GL136" s="153"/>
    </row>
    <row r="137" spans="1:215" x14ac:dyDescent="0.2">
      <c r="A137" s="200" t="s">
        <v>194</v>
      </c>
      <c r="B137" s="200"/>
      <c r="C137" s="200"/>
      <c r="D137" s="200"/>
      <c r="E137" s="200"/>
      <c r="F137" s="200"/>
      <c r="G137" s="29">
        <f>G138+G142</f>
        <v>90000</v>
      </c>
      <c r="H137" s="29">
        <f>H138+H142</f>
        <v>85450.93</v>
      </c>
      <c r="I137" s="30">
        <f t="shared" si="6"/>
        <v>0.94945477777777765</v>
      </c>
      <c r="J137" s="29">
        <f>J138+J142</f>
        <v>4549.070000000007</v>
      </c>
      <c r="GM137" s="40"/>
      <c r="GN137" s="40"/>
      <c r="GO137" s="40"/>
      <c r="GP137" s="40"/>
      <c r="GQ137" s="40"/>
      <c r="GR137" s="40"/>
      <c r="GS137" s="40"/>
      <c r="GT137" s="40"/>
      <c r="GU137" s="40"/>
      <c r="GV137" s="40"/>
      <c r="GW137" s="40"/>
      <c r="GX137" s="40"/>
      <c r="GY137" s="40"/>
      <c r="GZ137" s="40"/>
      <c r="HA137" s="40"/>
      <c r="HB137" s="40"/>
      <c r="HC137" s="40"/>
      <c r="HD137" s="40"/>
      <c r="HE137" s="40"/>
      <c r="HF137" s="40"/>
      <c r="HG137" s="40"/>
    </row>
    <row r="138" spans="1:215" x14ac:dyDescent="0.2">
      <c r="A138" s="32">
        <v>3</v>
      </c>
      <c r="B138" s="32"/>
      <c r="C138" s="32"/>
      <c r="D138" s="32"/>
      <c r="E138" s="33"/>
      <c r="F138" s="33" t="s">
        <v>69</v>
      </c>
      <c r="G138" s="23">
        <f>G139</f>
        <v>90000</v>
      </c>
      <c r="H138" s="23">
        <f t="shared" ref="H138:J140" si="20">H139</f>
        <v>85450.93</v>
      </c>
      <c r="I138" s="24">
        <f t="shared" si="6"/>
        <v>0.94945477777777765</v>
      </c>
      <c r="J138" s="23">
        <f t="shared" si="20"/>
        <v>4549.070000000007</v>
      </c>
      <c r="GM138" s="40"/>
      <c r="GN138" s="40"/>
      <c r="GO138" s="40"/>
      <c r="GP138" s="40"/>
      <c r="GQ138" s="40"/>
      <c r="GR138" s="40"/>
      <c r="GS138" s="40"/>
      <c r="GT138" s="40"/>
      <c r="GU138" s="40"/>
      <c r="GV138" s="40"/>
      <c r="GW138" s="40"/>
      <c r="GX138" s="40"/>
      <c r="GY138" s="40"/>
      <c r="GZ138" s="40"/>
      <c r="HA138" s="40"/>
      <c r="HB138" s="40"/>
      <c r="HC138" s="40"/>
      <c r="HD138" s="40"/>
      <c r="HE138" s="40"/>
      <c r="HF138" s="40"/>
      <c r="HG138" s="40"/>
    </row>
    <row r="139" spans="1:215" x14ac:dyDescent="0.2">
      <c r="A139" s="32"/>
      <c r="B139" s="32">
        <v>32</v>
      </c>
      <c r="C139" s="32"/>
      <c r="D139" s="32"/>
      <c r="E139" s="33"/>
      <c r="F139" s="33" t="s">
        <v>77</v>
      </c>
      <c r="G139" s="23">
        <f>G140</f>
        <v>90000</v>
      </c>
      <c r="H139" s="23">
        <f t="shared" si="20"/>
        <v>85450.93</v>
      </c>
      <c r="I139" s="24">
        <f t="shared" si="6"/>
        <v>0.94945477777777765</v>
      </c>
      <c r="J139" s="23">
        <f t="shared" si="20"/>
        <v>4549.070000000007</v>
      </c>
      <c r="GM139" s="40"/>
      <c r="GN139" s="40"/>
      <c r="GO139" s="40"/>
      <c r="GP139" s="40"/>
      <c r="GQ139" s="40"/>
      <c r="GR139" s="40"/>
      <c r="GS139" s="40"/>
      <c r="GT139" s="40"/>
      <c r="GU139" s="40"/>
      <c r="GV139" s="40"/>
      <c r="GW139" s="40"/>
      <c r="GX139" s="40"/>
      <c r="GY139" s="40"/>
      <c r="GZ139" s="40"/>
      <c r="HA139" s="40"/>
      <c r="HB139" s="40"/>
      <c r="HC139" s="40"/>
      <c r="HD139" s="40"/>
      <c r="HE139" s="40"/>
      <c r="HF139" s="40"/>
      <c r="HG139" s="40"/>
    </row>
    <row r="140" spans="1:215" x14ac:dyDescent="0.2">
      <c r="A140" s="32"/>
      <c r="B140" s="32"/>
      <c r="C140" s="32">
        <v>323</v>
      </c>
      <c r="D140" s="32"/>
      <c r="E140" s="33"/>
      <c r="F140" s="33" t="s">
        <v>85</v>
      </c>
      <c r="G140" s="23">
        <f>G141</f>
        <v>90000</v>
      </c>
      <c r="H140" s="23">
        <f t="shared" si="20"/>
        <v>85450.93</v>
      </c>
      <c r="I140" s="24">
        <f t="shared" ref="I140:I203" si="21">H140/G140</f>
        <v>0.94945477777777765</v>
      </c>
      <c r="J140" s="23">
        <f t="shared" si="20"/>
        <v>4549.070000000007</v>
      </c>
      <c r="GM140" s="40"/>
      <c r="GN140" s="40"/>
      <c r="GO140" s="40"/>
      <c r="GP140" s="40"/>
      <c r="GQ140" s="40"/>
      <c r="GR140" s="40"/>
      <c r="GS140" s="40"/>
      <c r="GT140" s="40"/>
      <c r="GU140" s="40"/>
      <c r="GV140" s="40"/>
      <c r="GW140" s="40"/>
      <c r="GX140" s="40"/>
      <c r="GY140" s="40"/>
      <c r="GZ140" s="40"/>
      <c r="HA140" s="40"/>
      <c r="HB140" s="40"/>
      <c r="HC140" s="40"/>
      <c r="HD140" s="40"/>
      <c r="HE140" s="40"/>
      <c r="HF140" s="40"/>
      <c r="HG140" s="40"/>
    </row>
    <row r="141" spans="1:215" s="139" customFormat="1" x14ac:dyDescent="0.2">
      <c r="A141" s="34"/>
      <c r="B141" s="34"/>
      <c r="C141" s="34"/>
      <c r="D141" s="34">
        <v>3234</v>
      </c>
      <c r="E141" s="35"/>
      <c r="F141" s="35" t="s">
        <v>89</v>
      </c>
      <c r="G141" s="151">
        <v>90000</v>
      </c>
      <c r="H141" s="151">
        <v>85450.93</v>
      </c>
      <c r="I141" s="152">
        <f t="shared" si="21"/>
        <v>0.94945477777777765</v>
      </c>
      <c r="J141" s="151">
        <f>G141-H141</f>
        <v>4549.070000000007</v>
      </c>
      <c r="K141" s="153" t="s">
        <v>308</v>
      </c>
      <c r="L141" s="153"/>
      <c r="M141" s="153"/>
      <c r="N141" s="153"/>
      <c r="O141" s="153"/>
      <c r="P141" s="153"/>
      <c r="Q141" s="153"/>
      <c r="R141" s="153"/>
      <c r="S141" s="153"/>
      <c r="T141" s="153"/>
      <c r="U141" s="153"/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  <c r="BI141" s="153"/>
      <c r="BJ141" s="153"/>
      <c r="BK141" s="153"/>
      <c r="BL141" s="153"/>
      <c r="BM141" s="153"/>
      <c r="BN141" s="153"/>
      <c r="BO141" s="153"/>
      <c r="BP141" s="153"/>
      <c r="BQ141" s="153"/>
      <c r="BR141" s="153"/>
      <c r="BS141" s="153"/>
      <c r="BT141" s="153"/>
      <c r="BU141" s="153"/>
      <c r="BV141" s="153"/>
      <c r="BW141" s="153"/>
      <c r="BX141" s="153"/>
      <c r="BY141" s="153"/>
      <c r="BZ141" s="153"/>
      <c r="CA141" s="153"/>
      <c r="CB141" s="153"/>
      <c r="CC141" s="153"/>
      <c r="CD141" s="153"/>
      <c r="CE141" s="153"/>
      <c r="CF141" s="153"/>
      <c r="CG141" s="153"/>
      <c r="CH141" s="153"/>
      <c r="CI141" s="153"/>
      <c r="CJ141" s="153"/>
      <c r="CK141" s="153"/>
      <c r="CL141" s="153"/>
      <c r="CM141" s="153"/>
      <c r="CN141" s="153"/>
      <c r="CO141" s="153"/>
      <c r="CP141" s="153"/>
      <c r="CQ141" s="153"/>
      <c r="CR141" s="153"/>
      <c r="CS141" s="153"/>
      <c r="CT141" s="153"/>
      <c r="CU141" s="153"/>
      <c r="CV141" s="153"/>
      <c r="CW141" s="153"/>
      <c r="CX141" s="153"/>
      <c r="CY141" s="153"/>
      <c r="CZ141" s="153"/>
      <c r="DA141" s="153"/>
      <c r="DB141" s="153"/>
      <c r="DC141" s="153"/>
      <c r="DD141" s="153"/>
      <c r="DE141" s="153"/>
      <c r="DF141" s="153"/>
      <c r="DG141" s="153"/>
      <c r="DH141" s="153"/>
      <c r="DI141" s="153"/>
      <c r="DJ141" s="153"/>
      <c r="DK141" s="153"/>
      <c r="DL141" s="153"/>
      <c r="DM141" s="153"/>
      <c r="DN141" s="153"/>
      <c r="DO141" s="153"/>
      <c r="DP141" s="153"/>
      <c r="DQ141" s="153"/>
      <c r="DR141" s="153"/>
      <c r="DS141" s="153"/>
      <c r="DT141" s="153"/>
      <c r="DU141" s="153"/>
      <c r="DV141" s="153"/>
      <c r="DW141" s="153"/>
      <c r="DX141" s="153"/>
      <c r="DY141" s="153"/>
      <c r="DZ141" s="153"/>
      <c r="EA141" s="153"/>
      <c r="EB141" s="153"/>
      <c r="EC141" s="153"/>
      <c r="ED141" s="153"/>
      <c r="EE141" s="153"/>
      <c r="EF141" s="153"/>
      <c r="EG141" s="153"/>
      <c r="EH141" s="153"/>
      <c r="EI141" s="153"/>
      <c r="EJ141" s="153"/>
      <c r="EK141" s="153"/>
      <c r="EL141" s="153"/>
      <c r="EM141" s="153"/>
      <c r="EN141" s="153"/>
      <c r="EO141" s="153"/>
      <c r="EP141" s="153"/>
      <c r="EQ141" s="153"/>
      <c r="ER141" s="153"/>
      <c r="ES141" s="153"/>
      <c r="ET141" s="153"/>
      <c r="EU141" s="153"/>
      <c r="EV141" s="153"/>
      <c r="EW141" s="153"/>
      <c r="EX141" s="153"/>
      <c r="EY141" s="153"/>
      <c r="EZ141" s="153"/>
      <c r="FA141" s="153"/>
      <c r="FB141" s="153"/>
      <c r="FC141" s="153"/>
      <c r="FD141" s="153"/>
      <c r="FE141" s="153"/>
      <c r="FF141" s="153"/>
      <c r="FG141" s="153"/>
      <c r="FH141" s="153"/>
      <c r="FI141" s="153"/>
      <c r="FJ141" s="153"/>
      <c r="FK141" s="153"/>
      <c r="FL141" s="153"/>
      <c r="FM141" s="153"/>
      <c r="FN141" s="153"/>
      <c r="FO141" s="153"/>
      <c r="FP141" s="153"/>
      <c r="FQ141" s="153"/>
      <c r="FR141" s="153"/>
      <c r="FS141" s="153"/>
      <c r="FT141" s="153"/>
      <c r="FU141" s="153"/>
      <c r="FV141" s="153"/>
      <c r="FW141" s="153"/>
      <c r="FX141" s="153"/>
      <c r="FY141" s="153"/>
      <c r="FZ141" s="153"/>
      <c r="GA141" s="153"/>
      <c r="GB141" s="153"/>
      <c r="GC141" s="153"/>
      <c r="GD141" s="153"/>
      <c r="GE141" s="153"/>
      <c r="GF141" s="153"/>
      <c r="GG141" s="153"/>
      <c r="GH141" s="153"/>
      <c r="GI141" s="153"/>
      <c r="GJ141" s="153"/>
      <c r="GK141" s="153"/>
      <c r="GL141" s="153"/>
      <c r="GM141" s="155"/>
      <c r="GN141" s="155"/>
      <c r="GO141" s="155"/>
      <c r="GP141" s="155"/>
      <c r="GQ141" s="155"/>
      <c r="GR141" s="155"/>
      <c r="GS141" s="155"/>
      <c r="GT141" s="155"/>
      <c r="GU141" s="155"/>
      <c r="GV141" s="155"/>
      <c r="GW141" s="155"/>
      <c r="GX141" s="155"/>
      <c r="GY141" s="155"/>
      <c r="GZ141" s="155"/>
      <c r="HA141" s="155"/>
      <c r="HB141" s="155"/>
      <c r="HC141" s="155"/>
      <c r="HD141" s="155"/>
      <c r="HE141" s="155"/>
      <c r="HF141" s="155"/>
      <c r="HG141" s="155"/>
    </row>
    <row r="142" spans="1:215" ht="22.5" x14ac:dyDescent="0.2">
      <c r="A142" s="32">
        <v>4</v>
      </c>
      <c r="B142" s="32"/>
      <c r="C142" s="32"/>
      <c r="D142" s="32"/>
      <c r="E142" s="33"/>
      <c r="F142" s="36" t="s">
        <v>166</v>
      </c>
      <c r="G142" s="23">
        <f>G143</f>
        <v>0</v>
      </c>
      <c r="H142" s="23">
        <f t="shared" ref="H142:J144" si="22">H143</f>
        <v>0</v>
      </c>
      <c r="I142" s="24" t="e">
        <f t="shared" si="21"/>
        <v>#DIV/0!</v>
      </c>
      <c r="J142" s="23">
        <f t="shared" si="22"/>
        <v>0</v>
      </c>
    </row>
    <row r="143" spans="1:215" ht="22.5" x14ac:dyDescent="0.2">
      <c r="A143" s="32"/>
      <c r="B143" s="32">
        <v>42</v>
      </c>
      <c r="C143" s="32"/>
      <c r="D143" s="32"/>
      <c r="E143" s="33"/>
      <c r="F143" s="36" t="s">
        <v>138</v>
      </c>
      <c r="G143" s="23">
        <f>G144</f>
        <v>0</v>
      </c>
      <c r="H143" s="23">
        <f t="shared" si="22"/>
        <v>0</v>
      </c>
      <c r="I143" s="24" t="e">
        <f t="shared" si="21"/>
        <v>#DIV/0!</v>
      </c>
      <c r="J143" s="23">
        <f t="shared" si="22"/>
        <v>0</v>
      </c>
    </row>
    <row r="144" spans="1:215" x14ac:dyDescent="0.2">
      <c r="A144" s="32"/>
      <c r="B144" s="32"/>
      <c r="C144" s="32">
        <v>421</v>
      </c>
      <c r="D144" s="32"/>
      <c r="E144" s="33"/>
      <c r="F144" s="33" t="s">
        <v>139</v>
      </c>
      <c r="G144" s="23">
        <f>G145</f>
        <v>0</v>
      </c>
      <c r="H144" s="23">
        <f t="shared" si="22"/>
        <v>0</v>
      </c>
      <c r="I144" s="24" t="e">
        <f t="shared" si="21"/>
        <v>#DIV/0!</v>
      </c>
      <c r="J144" s="23">
        <f t="shared" si="22"/>
        <v>0</v>
      </c>
    </row>
    <row r="145" spans="1:215" s="139" customFormat="1" x14ac:dyDescent="0.2">
      <c r="A145" s="34"/>
      <c r="B145" s="34"/>
      <c r="C145" s="34"/>
      <c r="D145" s="34">
        <v>4214</v>
      </c>
      <c r="E145" s="35"/>
      <c r="F145" s="35" t="s">
        <v>143</v>
      </c>
      <c r="G145" s="151">
        <v>0</v>
      </c>
      <c r="H145" s="151">
        <v>0</v>
      </c>
      <c r="I145" s="152" t="e">
        <f t="shared" si="21"/>
        <v>#DIV/0!</v>
      </c>
      <c r="J145" s="151">
        <f>G145-H145</f>
        <v>0</v>
      </c>
      <c r="K145" s="153" t="s">
        <v>308</v>
      </c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3"/>
      <c r="AY145" s="153"/>
      <c r="AZ145" s="153"/>
      <c r="BA145" s="153"/>
      <c r="BB145" s="153"/>
      <c r="BC145" s="153"/>
      <c r="BD145" s="153"/>
      <c r="BE145" s="153"/>
      <c r="BF145" s="153"/>
      <c r="BG145" s="153"/>
      <c r="BH145" s="153"/>
      <c r="BI145" s="153"/>
      <c r="BJ145" s="153"/>
      <c r="BK145" s="153"/>
      <c r="BL145" s="153"/>
      <c r="BM145" s="153"/>
      <c r="BN145" s="153"/>
      <c r="BO145" s="153"/>
      <c r="BP145" s="153"/>
      <c r="BQ145" s="153"/>
      <c r="BR145" s="153"/>
      <c r="BS145" s="153"/>
      <c r="BT145" s="153"/>
      <c r="BU145" s="153"/>
      <c r="BV145" s="153"/>
      <c r="BW145" s="153"/>
      <c r="BX145" s="153"/>
      <c r="BY145" s="153"/>
      <c r="BZ145" s="153"/>
      <c r="CA145" s="153"/>
      <c r="CB145" s="153"/>
      <c r="CC145" s="153"/>
      <c r="CD145" s="153"/>
      <c r="CE145" s="153"/>
      <c r="CF145" s="153"/>
      <c r="CG145" s="153"/>
      <c r="CH145" s="153"/>
      <c r="CI145" s="153"/>
      <c r="CJ145" s="153"/>
      <c r="CK145" s="153"/>
      <c r="CL145" s="153"/>
      <c r="CM145" s="153"/>
      <c r="CN145" s="153"/>
      <c r="CO145" s="153"/>
      <c r="CP145" s="153"/>
      <c r="CQ145" s="153"/>
      <c r="CR145" s="153"/>
      <c r="CS145" s="153"/>
      <c r="CT145" s="153"/>
      <c r="CU145" s="153"/>
      <c r="CV145" s="153"/>
      <c r="CW145" s="153"/>
      <c r="CX145" s="153"/>
      <c r="CY145" s="153"/>
      <c r="CZ145" s="153"/>
      <c r="DA145" s="153"/>
      <c r="DB145" s="153"/>
      <c r="DC145" s="153"/>
      <c r="DD145" s="153"/>
      <c r="DE145" s="153"/>
      <c r="DF145" s="153"/>
      <c r="DG145" s="153"/>
      <c r="DH145" s="153"/>
      <c r="DI145" s="153"/>
      <c r="DJ145" s="153"/>
      <c r="DK145" s="153"/>
      <c r="DL145" s="153"/>
      <c r="DM145" s="153"/>
      <c r="DN145" s="153"/>
      <c r="DO145" s="153"/>
      <c r="DP145" s="153"/>
      <c r="DQ145" s="153"/>
      <c r="DR145" s="153"/>
      <c r="DS145" s="153"/>
      <c r="DT145" s="153"/>
      <c r="DU145" s="153"/>
      <c r="DV145" s="153"/>
      <c r="DW145" s="153"/>
      <c r="DX145" s="153"/>
      <c r="DY145" s="153"/>
      <c r="DZ145" s="153"/>
      <c r="EA145" s="153"/>
      <c r="EB145" s="153"/>
      <c r="EC145" s="153"/>
      <c r="ED145" s="153"/>
      <c r="EE145" s="153"/>
      <c r="EF145" s="153"/>
      <c r="EG145" s="153"/>
      <c r="EH145" s="153"/>
      <c r="EI145" s="153"/>
      <c r="EJ145" s="153"/>
      <c r="EK145" s="153"/>
      <c r="EL145" s="153"/>
      <c r="EM145" s="153"/>
      <c r="EN145" s="153"/>
      <c r="EO145" s="153"/>
      <c r="EP145" s="153"/>
      <c r="EQ145" s="153"/>
      <c r="ER145" s="153"/>
      <c r="ES145" s="153"/>
      <c r="ET145" s="153"/>
      <c r="EU145" s="153"/>
      <c r="EV145" s="153"/>
      <c r="EW145" s="153"/>
      <c r="EX145" s="153"/>
      <c r="EY145" s="153"/>
      <c r="EZ145" s="153"/>
      <c r="FA145" s="153"/>
      <c r="FB145" s="153"/>
      <c r="FC145" s="153"/>
      <c r="FD145" s="153"/>
      <c r="FE145" s="153"/>
      <c r="FF145" s="153"/>
      <c r="FG145" s="153"/>
      <c r="FH145" s="153"/>
      <c r="FI145" s="153"/>
      <c r="FJ145" s="153"/>
      <c r="FK145" s="153"/>
      <c r="FL145" s="153"/>
      <c r="FM145" s="153"/>
      <c r="FN145" s="153"/>
      <c r="FO145" s="153"/>
      <c r="FP145" s="153"/>
      <c r="FQ145" s="153"/>
      <c r="FR145" s="153"/>
      <c r="FS145" s="153"/>
      <c r="FT145" s="153"/>
      <c r="FU145" s="153"/>
      <c r="FV145" s="153"/>
      <c r="FW145" s="153"/>
      <c r="FX145" s="153"/>
      <c r="FY145" s="153"/>
      <c r="FZ145" s="153"/>
      <c r="GA145" s="153"/>
      <c r="GB145" s="153"/>
      <c r="GC145" s="153"/>
      <c r="GD145" s="153"/>
      <c r="GE145" s="153"/>
      <c r="GF145" s="153"/>
      <c r="GG145" s="153"/>
      <c r="GH145" s="153"/>
      <c r="GI145" s="153"/>
      <c r="GJ145" s="153"/>
      <c r="GK145" s="153"/>
      <c r="GL145" s="153"/>
    </row>
    <row r="146" spans="1:215" x14ac:dyDescent="0.2">
      <c r="A146" s="200" t="s">
        <v>195</v>
      </c>
      <c r="B146" s="200"/>
      <c r="C146" s="200"/>
      <c r="D146" s="200"/>
      <c r="E146" s="200"/>
      <c r="F146" s="200"/>
      <c r="G146" s="29">
        <f>G147</f>
        <v>485000</v>
      </c>
      <c r="H146" s="29">
        <f t="shared" ref="H146:J148" si="23">H147</f>
        <v>376807.46</v>
      </c>
      <c r="I146" s="30">
        <f t="shared" si="21"/>
        <v>0.77692259793814433</v>
      </c>
      <c r="J146" s="29">
        <f t="shared" si="23"/>
        <v>108192.53999999998</v>
      </c>
      <c r="GM146" s="40"/>
      <c r="GN146" s="40"/>
      <c r="GO146" s="40"/>
      <c r="GP146" s="40"/>
      <c r="GQ146" s="40"/>
      <c r="GR146" s="40"/>
      <c r="GS146" s="40"/>
      <c r="GT146" s="40"/>
      <c r="GU146" s="40"/>
      <c r="GV146" s="40"/>
      <c r="GW146" s="40"/>
      <c r="GX146" s="40"/>
      <c r="GY146" s="40"/>
      <c r="GZ146" s="40"/>
      <c r="HA146" s="40"/>
      <c r="HB146" s="40"/>
      <c r="HC146" s="40"/>
      <c r="HD146" s="40"/>
      <c r="HE146" s="40"/>
      <c r="HF146" s="40"/>
      <c r="HG146" s="40"/>
    </row>
    <row r="147" spans="1:215" x14ac:dyDescent="0.2">
      <c r="A147" s="32">
        <v>3</v>
      </c>
      <c r="B147" s="32"/>
      <c r="C147" s="32"/>
      <c r="D147" s="32"/>
      <c r="E147" s="33"/>
      <c r="F147" s="33" t="s">
        <v>69</v>
      </c>
      <c r="G147" s="23">
        <f>G148</f>
        <v>485000</v>
      </c>
      <c r="H147" s="23">
        <f t="shared" si="23"/>
        <v>376807.46</v>
      </c>
      <c r="I147" s="24">
        <f t="shared" si="21"/>
        <v>0.77692259793814433</v>
      </c>
      <c r="J147" s="23">
        <f t="shared" si="23"/>
        <v>108192.53999999998</v>
      </c>
    </row>
    <row r="148" spans="1:215" x14ac:dyDescent="0.2">
      <c r="A148" s="32"/>
      <c r="B148" s="32">
        <v>32</v>
      </c>
      <c r="C148" s="32"/>
      <c r="D148" s="32"/>
      <c r="E148" s="33"/>
      <c r="F148" s="33" t="s">
        <v>77</v>
      </c>
      <c r="G148" s="23">
        <f>G149</f>
        <v>485000</v>
      </c>
      <c r="H148" s="23">
        <f t="shared" si="23"/>
        <v>376807.46</v>
      </c>
      <c r="I148" s="24">
        <f t="shared" si="21"/>
        <v>0.77692259793814433</v>
      </c>
      <c r="J148" s="23">
        <f t="shared" si="23"/>
        <v>108192.53999999998</v>
      </c>
    </row>
    <row r="149" spans="1:215" x14ac:dyDescent="0.2">
      <c r="A149" s="32"/>
      <c r="B149" s="32"/>
      <c r="C149" s="32">
        <v>323</v>
      </c>
      <c r="D149" s="32"/>
      <c r="E149" s="33"/>
      <c r="F149" s="33" t="s">
        <v>85</v>
      </c>
      <c r="G149" s="23">
        <f>SUM(G150:G151)</f>
        <v>485000</v>
      </c>
      <c r="H149" s="23">
        <f>SUM(H150:H151)</f>
        <v>376807.46</v>
      </c>
      <c r="I149" s="24">
        <f t="shared" si="21"/>
        <v>0.77692259793814433</v>
      </c>
      <c r="J149" s="23">
        <f>SUM(J150:J151)</f>
        <v>108192.53999999998</v>
      </c>
    </row>
    <row r="150" spans="1:215" s="139" customFormat="1" x14ac:dyDescent="0.2">
      <c r="A150" s="34"/>
      <c r="B150" s="34"/>
      <c r="C150" s="34"/>
      <c r="D150" s="34">
        <v>3232</v>
      </c>
      <c r="E150" s="35"/>
      <c r="F150" s="35" t="s">
        <v>193</v>
      </c>
      <c r="G150" s="151">
        <v>5000</v>
      </c>
      <c r="H150" s="151">
        <v>0</v>
      </c>
      <c r="I150" s="152">
        <f t="shared" si="21"/>
        <v>0</v>
      </c>
      <c r="J150" s="151">
        <f>G150-H150</f>
        <v>5000</v>
      </c>
      <c r="K150" s="153" t="s">
        <v>308</v>
      </c>
      <c r="L150" s="153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  <c r="BI150" s="153"/>
      <c r="BJ150" s="153"/>
      <c r="BK150" s="153"/>
      <c r="BL150" s="153"/>
      <c r="BM150" s="153"/>
      <c r="BN150" s="153"/>
      <c r="BO150" s="153"/>
      <c r="BP150" s="153"/>
      <c r="BQ150" s="153"/>
      <c r="BR150" s="153"/>
      <c r="BS150" s="153"/>
      <c r="BT150" s="153"/>
      <c r="BU150" s="153"/>
      <c r="BV150" s="153"/>
      <c r="BW150" s="153"/>
      <c r="BX150" s="153"/>
      <c r="BY150" s="153"/>
      <c r="BZ150" s="153"/>
      <c r="CA150" s="153"/>
      <c r="CB150" s="153"/>
      <c r="CC150" s="153"/>
      <c r="CD150" s="153"/>
      <c r="CE150" s="153"/>
      <c r="CF150" s="153"/>
      <c r="CG150" s="153"/>
      <c r="CH150" s="153"/>
      <c r="CI150" s="153"/>
      <c r="CJ150" s="153"/>
      <c r="CK150" s="153"/>
      <c r="CL150" s="153"/>
      <c r="CM150" s="153"/>
      <c r="CN150" s="153"/>
      <c r="CO150" s="153"/>
      <c r="CP150" s="153"/>
      <c r="CQ150" s="153"/>
      <c r="CR150" s="153"/>
      <c r="CS150" s="153"/>
      <c r="CT150" s="153"/>
      <c r="CU150" s="153"/>
      <c r="CV150" s="153"/>
      <c r="CW150" s="153"/>
      <c r="CX150" s="153"/>
      <c r="CY150" s="153"/>
      <c r="CZ150" s="153"/>
      <c r="DA150" s="153"/>
      <c r="DB150" s="153"/>
      <c r="DC150" s="153"/>
      <c r="DD150" s="153"/>
      <c r="DE150" s="153"/>
      <c r="DF150" s="153"/>
      <c r="DG150" s="153"/>
      <c r="DH150" s="153"/>
      <c r="DI150" s="153"/>
      <c r="DJ150" s="153"/>
      <c r="DK150" s="153"/>
      <c r="DL150" s="153"/>
      <c r="DM150" s="153"/>
      <c r="DN150" s="153"/>
      <c r="DO150" s="153"/>
      <c r="DP150" s="153"/>
      <c r="DQ150" s="153"/>
      <c r="DR150" s="153"/>
      <c r="DS150" s="153"/>
      <c r="DT150" s="153"/>
      <c r="DU150" s="153"/>
      <c r="DV150" s="153"/>
      <c r="DW150" s="153"/>
      <c r="DX150" s="153"/>
      <c r="DY150" s="153"/>
      <c r="DZ150" s="153"/>
      <c r="EA150" s="153"/>
      <c r="EB150" s="153"/>
      <c r="EC150" s="153"/>
      <c r="ED150" s="153"/>
      <c r="EE150" s="153"/>
      <c r="EF150" s="153"/>
      <c r="EG150" s="153"/>
      <c r="EH150" s="153"/>
      <c r="EI150" s="153"/>
      <c r="EJ150" s="153"/>
      <c r="EK150" s="153"/>
      <c r="EL150" s="153"/>
      <c r="EM150" s="153"/>
      <c r="EN150" s="153"/>
      <c r="EO150" s="153"/>
      <c r="EP150" s="153"/>
      <c r="EQ150" s="153"/>
      <c r="ER150" s="153"/>
      <c r="ES150" s="153"/>
      <c r="ET150" s="153"/>
      <c r="EU150" s="153"/>
      <c r="EV150" s="153"/>
      <c r="EW150" s="153"/>
      <c r="EX150" s="153"/>
      <c r="EY150" s="153"/>
      <c r="EZ150" s="153"/>
      <c r="FA150" s="153"/>
      <c r="FB150" s="153"/>
      <c r="FC150" s="153"/>
      <c r="FD150" s="153"/>
      <c r="FE150" s="153"/>
      <c r="FF150" s="153"/>
      <c r="FG150" s="153"/>
      <c r="FH150" s="153"/>
      <c r="FI150" s="153"/>
      <c r="FJ150" s="153"/>
      <c r="FK150" s="153"/>
      <c r="FL150" s="153"/>
      <c r="FM150" s="153"/>
      <c r="FN150" s="153"/>
      <c r="FO150" s="153"/>
      <c r="FP150" s="153"/>
      <c r="FQ150" s="153"/>
      <c r="FR150" s="153"/>
      <c r="FS150" s="153"/>
      <c r="FT150" s="153"/>
      <c r="FU150" s="153"/>
      <c r="FV150" s="153"/>
      <c r="FW150" s="153"/>
      <c r="FX150" s="153"/>
      <c r="FY150" s="153"/>
      <c r="FZ150" s="153"/>
      <c r="GA150" s="153"/>
      <c r="GB150" s="153"/>
      <c r="GC150" s="153"/>
      <c r="GD150" s="153"/>
      <c r="GE150" s="153"/>
      <c r="GF150" s="153"/>
      <c r="GG150" s="153"/>
      <c r="GH150" s="153"/>
      <c r="GI150" s="153"/>
      <c r="GJ150" s="153"/>
      <c r="GK150" s="153"/>
      <c r="GL150" s="153"/>
    </row>
    <row r="151" spans="1:215" s="139" customFormat="1" x14ac:dyDescent="0.2">
      <c r="A151" s="34"/>
      <c r="B151" s="34"/>
      <c r="C151" s="34"/>
      <c r="D151" s="34">
        <v>3234</v>
      </c>
      <c r="E151" s="35"/>
      <c r="F151" s="35" t="s">
        <v>89</v>
      </c>
      <c r="G151" s="151">
        <v>480000</v>
      </c>
      <c r="H151" s="151">
        <v>376807.46</v>
      </c>
      <c r="I151" s="152">
        <f t="shared" si="21"/>
        <v>0.78501554166666676</v>
      </c>
      <c r="J151" s="151">
        <f>G151-H151</f>
        <v>103192.53999999998</v>
      </c>
      <c r="K151" s="153" t="s">
        <v>308</v>
      </c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  <c r="BI151" s="153"/>
      <c r="BJ151" s="153"/>
      <c r="BK151" s="153"/>
      <c r="BL151" s="153"/>
      <c r="BM151" s="153"/>
      <c r="BN151" s="153"/>
      <c r="BO151" s="153"/>
      <c r="BP151" s="153"/>
      <c r="BQ151" s="153"/>
      <c r="BR151" s="153"/>
      <c r="BS151" s="153"/>
      <c r="BT151" s="153"/>
      <c r="BU151" s="153"/>
      <c r="BV151" s="153"/>
      <c r="BW151" s="153"/>
      <c r="BX151" s="153"/>
      <c r="BY151" s="153"/>
      <c r="BZ151" s="153"/>
      <c r="CA151" s="153"/>
      <c r="CB151" s="153"/>
      <c r="CC151" s="153"/>
      <c r="CD151" s="153"/>
      <c r="CE151" s="153"/>
      <c r="CF151" s="153"/>
      <c r="CG151" s="153"/>
      <c r="CH151" s="153"/>
      <c r="CI151" s="153"/>
      <c r="CJ151" s="153"/>
      <c r="CK151" s="153"/>
      <c r="CL151" s="153"/>
      <c r="CM151" s="153"/>
      <c r="CN151" s="153"/>
      <c r="CO151" s="153"/>
      <c r="CP151" s="153"/>
      <c r="CQ151" s="153"/>
      <c r="CR151" s="153"/>
      <c r="CS151" s="153"/>
      <c r="CT151" s="153"/>
      <c r="CU151" s="153"/>
      <c r="CV151" s="153"/>
      <c r="CW151" s="153"/>
      <c r="CX151" s="153"/>
      <c r="CY151" s="153"/>
      <c r="CZ151" s="153"/>
      <c r="DA151" s="153"/>
      <c r="DB151" s="153"/>
      <c r="DC151" s="153"/>
      <c r="DD151" s="153"/>
      <c r="DE151" s="153"/>
      <c r="DF151" s="153"/>
      <c r="DG151" s="153"/>
      <c r="DH151" s="153"/>
      <c r="DI151" s="153"/>
      <c r="DJ151" s="153"/>
      <c r="DK151" s="153"/>
      <c r="DL151" s="153"/>
      <c r="DM151" s="153"/>
      <c r="DN151" s="153"/>
      <c r="DO151" s="153"/>
      <c r="DP151" s="153"/>
      <c r="DQ151" s="153"/>
      <c r="DR151" s="153"/>
      <c r="DS151" s="153"/>
      <c r="DT151" s="153"/>
      <c r="DU151" s="153"/>
      <c r="DV151" s="153"/>
      <c r="DW151" s="153"/>
      <c r="DX151" s="153"/>
      <c r="DY151" s="153"/>
      <c r="DZ151" s="153"/>
      <c r="EA151" s="153"/>
      <c r="EB151" s="153"/>
      <c r="EC151" s="153"/>
      <c r="ED151" s="153"/>
      <c r="EE151" s="153"/>
      <c r="EF151" s="153"/>
      <c r="EG151" s="153"/>
      <c r="EH151" s="153"/>
      <c r="EI151" s="153"/>
      <c r="EJ151" s="153"/>
      <c r="EK151" s="153"/>
      <c r="EL151" s="153"/>
      <c r="EM151" s="153"/>
      <c r="EN151" s="153"/>
      <c r="EO151" s="153"/>
      <c r="EP151" s="153"/>
      <c r="EQ151" s="153"/>
      <c r="ER151" s="153"/>
      <c r="ES151" s="153"/>
      <c r="ET151" s="153"/>
      <c r="EU151" s="153"/>
      <c r="EV151" s="153"/>
      <c r="EW151" s="153"/>
      <c r="EX151" s="153"/>
      <c r="EY151" s="153"/>
      <c r="EZ151" s="153"/>
      <c r="FA151" s="153"/>
      <c r="FB151" s="153"/>
      <c r="FC151" s="153"/>
      <c r="FD151" s="153"/>
      <c r="FE151" s="153"/>
      <c r="FF151" s="153"/>
      <c r="FG151" s="153"/>
      <c r="FH151" s="153"/>
      <c r="FI151" s="153"/>
      <c r="FJ151" s="153"/>
      <c r="FK151" s="153"/>
      <c r="FL151" s="153"/>
      <c r="FM151" s="153"/>
      <c r="FN151" s="153"/>
      <c r="FO151" s="153"/>
      <c r="FP151" s="153"/>
      <c r="FQ151" s="153"/>
      <c r="FR151" s="153"/>
      <c r="FS151" s="153"/>
      <c r="FT151" s="153"/>
      <c r="FU151" s="153"/>
      <c r="FV151" s="153"/>
      <c r="FW151" s="153"/>
      <c r="FX151" s="153"/>
      <c r="FY151" s="153"/>
      <c r="FZ151" s="153"/>
      <c r="GA151" s="153"/>
      <c r="GB151" s="153"/>
      <c r="GC151" s="153"/>
      <c r="GD151" s="153"/>
      <c r="GE151" s="153"/>
      <c r="GF151" s="153"/>
      <c r="GG151" s="153"/>
      <c r="GH151" s="153"/>
      <c r="GI151" s="153"/>
      <c r="GJ151" s="153"/>
      <c r="GK151" s="153"/>
      <c r="GL151" s="153"/>
    </row>
    <row r="152" spans="1:215" x14ac:dyDescent="0.2">
      <c r="A152" s="200" t="s">
        <v>196</v>
      </c>
      <c r="B152" s="200"/>
      <c r="C152" s="200"/>
      <c r="D152" s="200"/>
      <c r="E152" s="200"/>
      <c r="F152" s="200"/>
      <c r="G152" s="29">
        <f>G153</f>
        <v>0</v>
      </c>
      <c r="H152" s="29">
        <f t="shared" ref="H152:J155" si="24">H153</f>
        <v>0</v>
      </c>
      <c r="I152" s="30"/>
      <c r="J152" s="29">
        <f t="shared" si="24"/>
        <v>0</v>
      </c>
      <c r="GM152" s="40"/>
      <c r="GN152" s="40"/>
      <c r="GO152" s="40"/>
      <c r="GP152" s="40"/>
      <c r="GQ152" s="40"/>
      <c r="GR152" s="40"/>
      <c r="GS152" s="40"/>
      <c r="GT152" s="40"/>
      <c r="GU152" s="40"/>
      <c r="GV152" s="40"/>
      <c r="GW152" s="40"/>
      <c r="GX152" s="40"/>
      <c r="GY152" s="40"/>
      <c r="GZ152" s="40"/>
      <c r="HA152" s="40"/>
      <c r="HB152" s="40"/>
      <c r="HC152" s="40"/>
      <c r="HD152" s="40"/>
      <c r="HE152" s="40"/>
      <c r="HF152" s="40"/>
      <c r="HG152" s="40"/>
    </row>
    <row r="153" spans="1:215" ht="22.5" x14ac:dyDescent="0.2">
      <c r="A153" s="32">
        <v>4</v>
      </c>
      <c r="B153" s="32"/>
      <c r="C153" s="32"/>
      <c r="D153" s="32"/>
      <c r="E153" s="33"/>
      <c r="F153" s="36" t="s">
        <v>166</v>
      </c>
      <c r="G153" s="23">
        <f>G154</f>
        <v>0</v>
      </c>
      <c r="H153" s="23">
        <f t="shared" si="24"/>
        <v>0</v>
      </c>
      <c r="I153" s="24"/>
      <c r="J153" s="23">
        <f t="shared" si="24"/>
        <v>0</v>
      </c>
    </row>
    <row r="154" spans="1:215" ht="22.5" x14ac:dyDescent="0.2">
      <c r="A154" s="32"/>
      <c r="B154" s="32">
        <v>41</v>
      </c>
      <c r="C154" s="32"/>
      <c r="D154" s="32"/>
      <c r="E154" s="33"/>
      <c r="F154" s="36" t="s">
        <v>197</v>
      </c>
      <c r="G154" s="23">
        <f>G155</f>
        <v>0</v>
      </c>
      <c r="H154" s="23">
        <f t="shared" si="24"/>
        <v>0</v>
      </c>
      <c r="I154" s="24"/>
      <c r="J154" s="23">
        <f t="shared" si="24"/>
        <v>0</v>
      </c>
    </row>
    <row r="155" spans="1:215" x14ac:dyDescent="0.2">
      <c r="A155" s="32"/>
      <c r="B155" s="32"/>
      <c r="C155" s="32">
        <v>412</v>
      </c>
      <c r="D155" s="32"/>
      <c r="E155" s="33"/>
      <c r="F155" s="33" t="s">
        <v>132</v>
      </c>
      <c r="G155" s="23">
        <f>G156</f>
        <v>0</v>
      </c>
      <c r="H155" s="23">
        <f t="shared" si="24"/>
        <v>0</v>
      </c>
      <c r="I155" s="24"/>
      <c r="J155" s="23">
        <f t="shared" si="24"/>
        <v>0</v>
      </c>
    </row>
    <row r="156" spans="1:215" s="139" customFormat="1" x14ac:dyDescent="0.2">
      <c r="A156" s="34"/>
      <c r="B156" s="34"/>
      <c r="C156" s="34"/>
      <c r="D156" s="34">
        <v>4126</v>
      </c>
      <c r="E156" s="35"/>
      <c r="F156" s="35" t="s">
        <v>136</v>
      </c>
      <c r="G156" s="151">
        <v>0</v>
      </c>
      <c r="H156" s="151">
        <v>0</v>
      </c>
      <c r="I156" s="152"/>
      <c r="J156" s="151">
        <f>G156-H156</f>
        <v>0</v>
      </c>
      <c r="K156" s="153" t="s">
        <v>308</v>
      </c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  <c r="BI156" s="153"/>
      <c r="BJ156" s="153"/>
      <c r="BK156" s="153"/>
      <c r="BL156" s="153"/>
      <c r="BM156" s="153"/>
      <c r="BN156" s="153"/>
      <c r="BO156" s="153"/>
      <c r="BP156" s="153"/>
      <c r="BQ156" s="153"/>
      <c r="BR156" s="153"/>
      <c r="BS156" s="153"/>
      <c r="BT156" s="153"/>
      <c r="BU156" s="153"/>
      <c r="BV156" s="153"/>
      <c r="BW156" s="153"/>
      <c r="BX156" s="153"/>
      <c r="BY156" s="153"/>
      <c r="BZ156" s="153"/>
      <c r="CA156" s="153"/>
      <c r="CB156" s="153"/>
      <c r="CC156" s="153"/>
      <c r="CD156" s="153"/>
      <c r="CE156" s="153"/>
      <c r="CF156" s="153"/>
      <c r="CG156" s="153"/>
      <c r="CH156" s="153"/>
      <c r="CI156" s="153"/>
      <c r="CJ156" s="153"/>
      <c r="CK156" s="153"/>
      <c r="CL156" s="153"/>
      <c r="CM156" s="153"/>
      <c r="CN156" s="153"/>
      <c r="CO156" s="153"/>
      <c r="CP156" s="153"/>
      <c r="CQ156" s="153"/>
      <c r="CR156" s="153"/>
      <c r="CS156" s="153"/>
      <c r="CT156" s="153"/>
      <c r="CU156" s="153"/>
      <c r="CV156" s="153"/>
      <c r="CW156" s="153"/>
      <c r="CX156" s="153"/>
      <c r="CY156" s="153"/>
      <c r="CZ156" s="153"/>
      <c r="DA156" s="153"/>
      <c r="DB156" s="153"/>
      <c r="DC156" s="153"/>
      <c r="DD156" s="153"/>
      <c r="DE156" s="153"/>
      <c r="DF156" s="153"/>
      <c r="DG156" s="153"/>
      <c r="DH156" s="153"/>
      <c r="DI156" s="153"/>
      <c r="DJ156" s="153"/>
      <c r="DK156" s="153"/>
      <c r="DL156" s="153"/>
      <c r="DM156" s="153"/>
      <c r="DN156" s="153"/>
      <c r="DO156" s="153"/>
      <c r="DP156" s="153"/>
      <c r="DQ156" s="153"/>
      <c r="DR156" s="153"/>
      <c r="DS156" s="153"/>
      <c r="DT156" s="153"/>
      <c r="DU156" s="153"/>
      <c r="DV156" s="153"/>
      <c r="DW156" s="153"/>
      <c r="DX156" s="153"/>
      <c r="DY156" s="153"/>
      <c r="DZ156" s="153"/>
      <c r="EA156" s="153"/>
      <c r="EB156" s="153"/>
      <c r="EC156" s="153"/>
      <c r="ED156" s="153"/>
      <c r="EE156" s="153"/>
      <c r="EF156" s="153"/>
      <c r="EG156" s="153"/>
      <c r="EH156" s="153"/>
      <c r="EI156" s="153"/>
      <c r="EJ156" s="153"/>
      <c r="EK156" s="153"/>
      <c r="EL156" s="153"/>
      <c r="EM156" s="153"/>
      <c r="EN156" s="153"/>
      <c r="EO156" s="153"/>
      <c r="EP156" s="153"/>
      <c r="EQ156" s="153"/>
      <c r="ER156" s="153"/>
      <c r="ES156" s="153"/>
      <c r="ET156" s="153"/>
      <c r="EU156" s="153"/>
      <c r="EV156" s="153"/>
      <c r="EW156" s="153"/>
      <c r="EX156" s="153"/>
      <c r="EY156" s="153"/>
      <c r="EZ156" s="153"/>
      <c r="FA156" s="153"/>
      <c r="FB156" s="153"/>
      <c r="FC156" s="153"/>
      <c r="FD156" s="153"/>
      <c r="FE156" s="153"/>
      <c r="FF156" s="153"/>
      <c r="FG156" s="153"/>
      <c r="FH156" s="153"/>
      <c r="FI156" s="153"/>
      <c r="FJ156" s="153"/>
      <c r="FK156" s="153"/>
      <c r="FL156" s="153"/>
      <c r="FM156" s="153"/>
      <c r="FN156" s="153"/>
      <c r="FO156" s="153"/>
      <c r="FP156" s="153"/>
      <c r="FQ156" s="153"/>
      <c r="FR156" s="153"/>
      <c r="FS156" s="153"/>
      <c r="FT156" s="153"/>
      <c r="FU156" s="153"/>
      <c r="FV156" s="153"/>
      <c r="FW156" s="153"/>
      <c r="FX156" s="153"/>
      <c r="FY156" s="153"/>
      <c r="FZ156" s="153"/>
      <c r="GA156" s="153"/>
      <c r="GB156" s="153"/>
      <c r="GC156" s="153"/>
      <c r="GD156" s="153"/>
      <c r="GE156" s="153"/>
      <c r="GF156" s="153"/>
      <c r="GG156" s="153"/>
      <c r="GH156" s="153"/>
      <c r="GI156" s="153"/>
      <c r="GJ156" s="153"/>
      <c r="GK156" s="153"/>
      <c r="GL156" s="153"/>
    </row>
    <row r="157" spans="1:215" x14ac:dyDescent="0.2">
      <c r="A157" s="206" t="s">
        <v>198</v>
      </c>
      <c r="B157" s="206"/>
      <c r="C157" s="206"/>
      <c r="D157" s="206"/>
      <c r="E157" s="206"/>
      <c r="F157" s="206"/>
      <c r="G157" s="26">
        <f>G158+G163</f>
        <v>618000</v>
      </c>
      <c r="H157" s="26">
        <f>H158+H163</f>
        <v>617934.36</v>
      </c>
      <c r="I157" s="27">
        <f t="shared" si="21"/>
        <v>0.99989378640776694</v>
      </c>
      <c r="J157" s="26">
        <f>J158+J163</f>
        <v>65.64000000001397</v>
      </c>
      <c r="GM157" s="41"/>
      <c r="GN157" s="41"/>
      <c r="GO157" s="41"/>
      <c r="GP157" s="41"/>
      <c r="GQ157" s="41"/>
      <c r="GR157" s="41"/>
      <c r="GS157" s="41"/>
      <c r="GT157" s="41"/>
      <c r="GU157" s="41"/>
      <c r="GV157" s="41"/>
      <c r="GW157" s="41"/>
      <c r="GX157" s="41"/>
      <c r="GY157" s="41"/>
      <c r="GZ157" s="41"/>
      <c r="HA157" s="41"/>
      <c r="HB157" s="41"/>
      <c r="HC157" s="41"/>
      <c r="HD157" s="41"/>
      <c r="HE157" s="41"/>
      <c r="HF157" s="41"/>
      <c r="HG157" s="41"/>
    </row>
    <row r="158" spans="1:215" x14ac:dyDescent="0.2">
      <c r="A158" s="200" t="s">
        <v>199</v>
      </c>
      <c r="B158" s="200"/>
      <c r="C158" s="200"/>
      <c r="D158" s="200"/>
      <c r="E158" s="200"/>
      <c r="F158" s="200"/>
      <c r="G158" s="29">
        <f>G159</f>
        <v>0</v>
      </c>
      <c r="H158" s="29">
        <f t="shared" ref="H158:J161" si="25">H159</f>
        <v>0</v>
      </c>
      <c r="I158" s="30"/>
      <c r="J158" s="29">
        <f t="shared" si="25"/>
        <v>0</v>
      </c>
      <c r="GM158" s="40"/>
      <c r="GN158" s="40"/>
      <c r="GO158" s="40"/>
      <c r="GP158" s="40"/>
      <c r="GQ158" s="40"/>
      <c r="GR158" s="40"/>
      <c r="GS158" s="40"/>
      <c r="GT158" s="40"/>
      <c r="GU158" s="40"/>
      <c r="GV158" s="40"/>
      <c r="GW158" s="40"/>
      <c r="GX158" s="40"/>
      <c r="GY158" s="40"/>
      <c r="GZ158" s="40"/>
      <c r="HA158" s="40"/>
      <c r="HB158" s="40"/>
      <c r="HC158" s="40"/>
      <c r="HD158" s="40"/>
      <c r="HE158" s="40"/>
      <c r="HF158" s="40"/>
      <c r="HG158" s="40"/>
    </row>
    <row r="159" spans="1:215" ht="22.5" x14ac:dyDescent="0.2">
      <c r="A159" s="32">
        <v>4</v>
      </c>
      <c r="B159" s="32"/>
      <c r="C159" s="32"/>
      <c r="D159" s="32"/>
      <c r="E159" s="33"/>
      <c r="F159" s="36" t="s">
        <v>166</v>
      </c>
      <c r="G159" s="23">
        <f>G160</f>
        <v>0</v>
      </c>
      <c r="H159" s="23">
        <f t="shared" si="25"/>
        <v>0</v>
      </c>
      <c r="I159" s="24"/>
      <c r="J159" s="23">
        <f t="shared" si="25"/>
        <v>0</v>
      </c>
    </row>
    <row r="160" spans="1:215" ht="22.5" x14ac:dyDescent="0.2">
      <c r="A160" s="32"/>
      <c r="B160" s="32">
        <v>42</v>
      </c>
      <c r="C160" s="32"/>
      <c r="D160" s="32"/>
      <c r="E160" s="33"/>
      <c r="F160" s="36" t="s">
        <v>138</v>
      </c>
      <c r="G160" s="23">
        <f>G161</f>
        <v>0</v>
      </c>
      <c r="H160" s="23">
        <f t="shared" si="25"/>
        <v>0</v>
      </c>
      <c r="I160" s="24"/>
      <c r="J160" s="23">
        <f t="shared" si="25"/>
        <v>0</v>
      </c>
    </row>
    <row r="161" spans="1:215" x14ac:dyDescent="0.2">
      <c r="A161" s="32"/>
      <c r="B161" s="32"/>
      <c r="C161" s="32">
        <v>421</v>
      </c>
      <c r="D161" s="32"/>
      <c r="E161" s="33"/>
      <c r="F161" s="33" t="s">
        <v>139</v>
      </c>
      <c r="G161" s="23">
        <f>G162</f>
        <v>0</v>
      </c>
      <c r="H161" s="23">
        <f t="shared" si="25"/>
        <v>0</v>
      </c>
      <c r="I161" s="24"/>
      <c r="J161" s="23">
        <f t="shared" si="25"/>
        <v>0</v>
      </c>
    </row>
    <row r="162" spans="1:215" s="139" customFormat="1" x14ac:dyDescent="0.2">
      <c r="A162" s="34"/>
      <c r="B162" s="34"/>
      <c r="C162" s="34"/>
      <c r="D162" s="34">
        <v>4213</v>
      </c>
      <c r="E162" s="35"/>
      <c r="F162" s="35" t="s">
        <v>200</v>
      </c>
      <c r="G162" s="151">
        <v>0</v>
      </c>
      <c r="H162" s="151">
        <v>0</v>
      </c>
      <c r="I162" s="152"/>
      <c r="J162" s="151">
        <f>G162-H162</f>
        <v>0</v>
      </c>
      <c r="K162" s="153" t="s">
        <v>308</v>
      </c>
      <c r="L162" s="153"/>
      <c r="M162" s="153"/>
      <c r="N162" s="153"/>
      <c r="O162" s="153"/>
      <c r="P162" s="153"/>
      <c r="Q162" s="153"/>
      <c r="R162" s="153"/>
      <c r="S162" s="153"/>
      <c r="T162" s="153"/>
      <c r="U162" s="153"/>
      <c r="V162" s="153"/>
      <c r="W162" s="153"/>
      <c r="X162" s="153"/>
      <c r="Y162" s="153"/>
      <c r="Z162" s="153"/>
      <c r="AA162" s="153"/>
      <c r="AB162" s="153"/>
      <c r="AC162" s="153"/>
      <c r="AD162" s="153"/>
      <c r="AE162" s="153"/>
      <c r="AF162" s="153"/>
      <c r="AG162" s="153"/>
      <c r="AH162" s="153"/>
      <c r="AI162" s="153"/>
      <c r="AJ162" s="153"/>
      <c r="AK162" s="153"/>
      <c r="AL162" s="153"/>
      <c r="AM162" s="153"/>
      <c r="AN162" s="153"/>
      <c r="AO162" s="153"/>
      <c r="AP162" s="153"/>
      <c r="AQ162" s="153"/>
      <c r="AR162" s="153"/>
      <c r="AS162" s="153"/>
      <c r="AT162" s="153"/>
      <c r="AU162" s="153"/>
      <c r="AV162" s="153"/>
      <c r="AW162" s="153"/>
      <c r="AX162" s="153"/>
      <c r="AY162" s="153"/>
      <c r="AZ162" s="153"/>
      <c r="BA162" s="153"/>
      <c r="BB162" s="153"/>
      <c r="BC162" s="153"/>
      <c r="BD162" s="153"/>
      <c r="BE162" s="153"/>
      <c r="BF162" s="153"/>
      <c r="BG162" s="153"/>
      <c r="BH162" s="153"/>
      <c r="BI162" s="153"/>
      <c r="BJ162" s="153"/>
      <c r="BK162" s="153"/>
      <c r="BL162" s="153"/>
      <c r="BM162" s="153"/>
      <c r="BN162" s="153"/>
      <c r="BO162" s="153"/>
      <c r="BP162" s="153"/>
      <c r="BQ162" s="153"/>
      <c r="BR162" s="153"/>
      <c r="BS162" s="153"/>
      <c r="BT162" s="153"/>
      <c r="BU162" s="153"/>
      <c r="BV162" s="153"/>
      <c r="BW162" s="153"/>
      <c r="BX162" s="153"/>
      <c r="BY162" s="153"/>
      <c r="BZ162" s="153"/>
      <c r="CA162" s="153"/>
      <c r="CB162" s="153"/>
      <c r="CC162" s="153"/>
      <c r="CD162" s="153"/>
      <c r="CE162" s="153"/>
      <c r="CF162" s="153"/>
      <c r="CG162" s="153"/>
      <c r="CH162" s="153"/>
      <c r="CI162" s="153"/>
      <c r="CJ162" s="153"/>
      <c r="CK162" s="153"/>
      <c r="CL162" s="153"/>
      <c r="CM162" s="153"/>
      <c r="CN162" s="153"/>
      <c r="CO162" s="153"/>
      <c r="CP162" s="153"/>
      <c r="CQ162" s="153"/>
      <c r="CR162" s="153"/>
      <c r="CS162" s="153"/>
      <c r="CT162" s="153"/>
      <c r="CU162" s="153"/>
      <c r="CV162" s="153"/>
      <c r="CW162" s="153"/>
      <c r="CX162" s="153"/>
      <c r="CY162" s="153"/>
      <c r="CZ162" s="153"/>
      <c r="DA162" s="153"/>
      <c r="DB162" s="153"/>
      <c r="DC162" s="153"/>
      <c r="DD162" s="153"/>
      <c r="DE162" s="153"/>
      <c r="DF162" s="153"/>
      <c r="DG162" s="153"/>
      <c r="DH162" s="153"/>
      <c r="DI162" s="153"/>
      <c r="DJ162" s="153"/>
      <c r="DK162" s="153"/>
      <c r="DL162" s="153"/>
      <c r="DM162" s="153"/>
      <c r="DN162" s="153"/>
      <c r="DO162" s="153"/>
      <c r="DP162" s="153"/>
      <c r="DQ162" s="153"/>
      <c r="DR162" s="153"/>
      <c r="DS162" s="153"/>
      <c r="DT162" s="153"/>
      <c r="DU162" s="153"/>
      <c r="DV162" s="153"/>
      <c r="DW162" s="153"/>
      <c r="DX162" s="153"/>
      <c r="DY162" s="153"/>
      <c r="DZ162" s="153"/>
      <c r="EA162" s="153"/>
      <c r="EB162" s="153"/>
      <c r="EC162" s="153"/>
      <c r="ED162" s="153"/>
      <c r="EE162" s="153"/>
      <c r="EF162" s="153"/>
      <c r="EG162" s="153"/>
      <c r="EH162" s="153"/>
      <c r="EI162" s="153"/>
      <c r="EJ162" s="153"/>
      <c r="EK162" s="153"/>
      <c r="EL162" s="153"/>
      <c r="EM162" s="153"/>
      <c r="EN162" s="153"/>
      <c r="EO162" s="153"/>
      <c r="EP162" s="153"/>
      <c r="EQ162" s="153"/>
      <c r="ER162" s="153"/>
      <c r="ES162" s="153"/>
      <c r="ET162" s="153"/>
      <c r="EU162" s="153"/>
      <c r="EV162" s="153"/>
      <c r="EW162" s="153"/>
      <c r="EX162" s="153"/>
      <c r="EY162" s="153"/>
      <c r="EZ162" s="153"/>
      <c r="FA162" s="153"/>
      <c r="FB162" s="153"/>
      <c r="FC162" s="153"/>
      <c r="FD162" s="153"/>
      <c r="FE162" s="153"/>
      <c r="FF162" s="153"/>
      <c r="FG162" s="153"/>
      <c r="FH162" s="153"/>
      <c r="FI162" s="153"/>
      <c r="FJ162" s="153"/>
      <c r="FK162" s="153"/>
      <c r="FL162" s="153"/>
      <c r="FM162" s="153"/>
      <c r="FN162" s="153"/>
      <c r="FO162" s="153"/>
      <c r="FP162" s="153"/>
      <c r="FQ162" s="153"/>
      <c r="FR162" s="153"/>
      <c r="FS162" s="153"/>
      <c r="FT162" s="153"/>
      <c r="FU162" s="153"/>
      <c r="FV162" s="153"/>
      <c r="FW162" s="153"/>
      <c r="FX162" s="153"/>
      <c r="FY162" s="153"/>
      <c r="FZ162" s="153"/>
      <c r="GA162" s="153"/>
      <c r="GB162" s="153"/>
      <c r="GC162" s="153"/>
      <c r="GD162" s="153"/>
      <c r="GE162" s="153"/>
      <c r="GF162" s="153"/>
      <c r="GG162" s="153"/>
      <c r="GH162" s="153"/>
      <c r="GI162" s="153"/>
      <c r="GJ162" s="153"/>
      <c r="GK162" s="153"/>
      <c r="GL162" s="153"/>
    </row>
    <row r="163" spans="1:215" x14ac:dyDescent="0.2">
      <c r="A163" s="200" t="s">
        <v>201</v>
      </c>
      <c r="B163" s="200"/>
      <c r="C163" s="200"/>
      <c r="D163" s="200"/>
      <c r="E163" s="200"/>
      <c r="F163" s="200"/>
      <c r="G163" s="29">
        <f>G164</f>
        <v>618000</v>
      </c>
      <c r="H163" s="29">
        <f t="shared" ref="H163:J166" si="26">H164</f>
        <v>617934.36</v>
      </c>
      <c r="I163" s="30">
        <f t="shared" si="21"/>
        <v>0.99989378640776694</v>
      </c>
      <c r="J163" s="29">
        <f t="shared" si="26"/>
        <v>65.64000000001397</v>
      </c>
      <c r="GM163" s="40"/>
      <c r="GN163" s="40"/>
      <c r="GO163" s="40"/>
      <c r="GP163" s="40"/>
      <c r="GQ163" s="40"/>
      <c r="GR163" s="40"/>
      <c r="GS163" s="40"/>
      <c r="GT163" s="40"/>
      <c r="GU163" s="40"/>
      <c r="GV163" s="40"/>
      <c r="GW163" s="40"/>
      <c r="GX163" s="40"/>
      <c r="GY163" s="40"/>
      <c r="GZ163" s="40"/>
      <c r="HA163" s="40"/>
      <c r="HB163" s="40"/>
      <c r="HC163" s="40"/>
      <c r="HD163" s="40"/>
      <c r="HE163" s="40"/>
      <c r="HF163" s="40"/>
      <c r="HG163" s="40"/>
    </row>
    <row r="164" spans="1:215" ht="22.5" x14ac:dyDescent="0.2">
      <c r="A164" s="32">
        <v>4</v>
      </c>
      <c r="B164" s="32"/>
      <c r="C164" s="32"/>
      <c r="D164" s="32"/>
      <c r="E164" s="33"/>
      <c r="F164" s="36" t="s">
        <v>166</v>
      </c>
      <c r="G164" s="23">
        <f>G165</f>
        <v>618000</v>
      </c>
      <c r="H164" s="23">
        <f t="shared" si="26"/>
        <v>617934.36</v>
      </c>
      <c r="I164" s="24">
        <f t="shared" si="21"/>
        <v>0.99989378640776694</v>
      </c>
      <c r="J164" s="23">
        <f t="shared" si="26"/>
        <v>65.64000000001397</v>
      </c>
    </row>
    <row r="165" spans="1:215" ht="22.5" x14ac:dyDescent="0.2">
      <c r="A165" s="32"/>
      <c r="B165" s="32">
        <v>42</v>
      </c>
      <c r="C165" s="32"/>
      <c r="D165" s="32"/>
      <c r="E165" s="33"/>
      <c r="F165" s="36" t="s">
        <v>191</v>
      </c>
      <c r="G165" s="23">
        <f>G166</f>
        <v>618000</v>
      </c>
      <c r="H165" s="23">
        <f t="shared" si="26"/>
        <v>617934.36</v>
      </c>
      <c r="I165" s="24">
        <f t="shared" si="21"/>
        <v>0.99989378640776694</v>
      </c>
      <c r="J165" s="23">
        <f t="shared" si="26"/>
        <v>65.64000000001397</v>
      </c>
    </row>
    <row r="166" spans="1:215" x14ac:dyDescent="0.2">
      <c r="A166" s="32"/>
      <c r="B166" s="32"/>
      <c r="C166" s="32">
        <v>421</v>
      </c>
      <c r="D166" s="32"/>
      <c r="E166" s="33"/>
      <c r="F166" s="33" t="s">
        <v>139</v>
      </c>
      <c r="G166" s="23">
        <f>G167</f>
        <v>618000</v>
      </c>
      <c r="H166" s="23">
        <f t="shared" si="26"/>
        <v>617934.36</v>
      </c>
      <c r="I166" s="24">
        <f t="shared" si="21"/>
        <v>0.99989378640776694</v>
      </c>
      <c r="J166" s="23">
        <f t="shared" si="26"/>
        <v>65.64000000001397</v>
      </c>
    </row>
    <row r="167" spans="1:215" s="139" customFormat="1" x14ac:dyDescent="0.2">
      <c r="A167" s="34"/>
      <c r="B167" s="34"/>
      <c r="C167" s="34"/>
      <c r="D167" s="34">
        <v>4213</v>
      </c>
      <c r="E167" s="35"/>
      <c r="F167" s="35" t="s">
        <v>200</v>
      </c>
      <c r="G167" s="151">
        <v>618000</v>
      </c>
      <c r="H167" s="151">
        <f>'IZVRŠENJE PRORAČUNA 2020.'!I141</f>
        <v>617934.36</v>
      </c>
      <c r="I167" s="152">
        <f t="shared" si="21"/>
        <v>0.99989378640776694</v>
      </c>
      <c r="J167" s="151">
        <f>'IZVRŠENJE PRORAČUNA 2020.'!K141</f>
        <v>65.64000000001397</v>
      </c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  <c r="U167" s="153"/>
      <c r="V167" s="153"/>
      <c r="W167" s="153"/>
      <c r="X167" s="153"/>
      <c r="Y167" s="153"/>
      <c r="Z167" s="153"/>
      <c r="AA167" s="153"/>
      <c r="AB167" s="153"/>
      <c r="AC167" s="153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  <c r="BI167" s="153"/>
      <c r="BJ167" s="153"/>
      <c r="BK167" s="153"/>
      <c r="BL167" s="153"/>
      <c r="BM167" s="153"/>
      <c r="BN167" s="153"/>
      <c r="BO167" s="153"/>
      <c r="BP167" s="153"/>
      <c r="BQ167" s="153"/>
      <c r="BR167" s="153"/>
      <c r="BS167" s="153"/>
      <c r="BT167" s="153"/>
      <c r="BU167" s="153"/>
      <c r="BV167" s="153"/>
      <c r="BW167" s="153"/>
      <c r="BX167" s="153"/>
      <c r="BY167" s="153"/>
      <c r="BZ167" s="153"/>
      <c r="CA167" s="153"/>
      <c r="CB167" s="153"/>
      <c r="CC167" s="153"/>
      <c r="CD167" s="153"/>
      <c r="CE167" s="153"/>
      <c r="CF167" s="153"/>
      <c r="CG167" s="153"/>
      <c r="CH167" s="153"/>
      <c r="CI167" s="153"/>
      <c r="CJ167" s="153"/>
      <c r="CK167" s="153"/>
      <c r="CL167" s="153"/>
      <c r="CM167" s="153"/>
      <c r="CN167" s="153"/>
      <c r="CO167" s="153"/>
      <c r="CP167" s="153"/>
      <c r="CQ167" s="153"/>
      <c r="CR167" s="153"/>
      <c r="CS167" s="153"/>
      <c r="CT167" s="153"/>
      <c r="CU167" s="153"/>
      <c r="CV167" s="153"/>
      <c r="CW167" s="153"/>
      <c r="CX167" s="153"/>
      <c r="CY167" s="153"/>
      <c r="CZ167" s="153"/>
      <c r="DA167" s="153"/>
      <c r="DB167" s="153"/>
      <c r="DC167" s="153"/>
      <c r="DD167" s="153"/>
      <c r="DE167" s="153"/>
      <c r="DF167" s="153"/>
      <c r="DG167" s="153"/>
      <c r="DH167" s="153"/>
      <c r="DI167" s="153"/>
      <c r="DJ167" s="153"/>
      <c r="DK167" s="153"/>
      <c r="DL167" s="153"/>
      <c r="DM167" s="153"/>
      <c r="DN167" s="153"/>
      <c r="DO167" s="153"/>
      <c r="DP167" s="153"/>
      <c r="DQ167" s="153"/>
      <c r="DR167" s="153"/>
      <c r="DS167" s="153"/>
      <c r="DT167" s="153"/>
      <c r="DU167" s="153"/>
      <c r="DV167" s="153"/>
      <c r="DW167" s="153"/>
      <c r="DX167" s="153"/>
      <c r="DY167" s="153"/>
      <c r="DZ167" s="153"/>
      <c r="EA167" s="153"/>
      <c r="EB167" s="153"/>
      <c r="EC167" s="153"/>
      <c r="ED167" s="153"/>
      <c r="EE167" s="153"/>
      <c r="EF167" s="153"/>
      <c r="EG167" s="153"/>
      <c r="EH167" s="153"/>
      <c r="EI167" s="153"/>
      <c r="EJ167" s="153"/>
      <c r="EK167" s="153"/>
      <c r="EL167" s="153"/>
      <c r="EM167" s="153"/>
      <c r="EN167" s="153"/>
      <c r="EO167" s="153"/>
      <c r="EP167" s="153"/>
      <c r="EQ167" s="153"/>
      <c r="ER167" s="153"/>
      <c r="ES167" s="153"/>
      <c r="ET167" s="153"/>
      <c r="EU167" s="153"/>
      <c r="EV167" s="153"/>
      <c r="EW167" s="153"/>
      <c r="EX167" s="153"/>
      <c r="EY167" s="153"/>
      <c r="EZ167" s="153"/>
      <c r="FA167" s="153"/>
      <c r="FB167" s="153"/>
      <c r="FC167" s="153"/>
      <c r="FD167" s="153"/>
      <c r="FE167" s="153"/>
      <c r="FF167" s="153"/>
      <c r="FG167" s="153"/>
      <c r="FH167" s="153"/>
      <c r="FI167" s="153"/>
      <c r="FJ167" s="153"/>
      <c r="FK167" s="153"/>
      <c r="FL167" s="153"/>
      <c r="FM167" s="153"/>
      <c r="FN167" s="153"/>
      <c r="FO167" s="153"/>
      <c r="FP167" s="153"/>
      <c r="FQ167" s="153"/>
      <c r="FR167" s="153"/>
      <c r="FS167" s="153"/>
      <c r="FT167" s="153"/>
      <c r="FU167" s="153"/>
      <c r="FV167" s="153"/>
      <c r="FW167" s="153"/>
      <c r="FX167" s="153"/>
      <c r="FY167" s="153"/>
      <c r="FZ167" s="153"/>
      <c r="GA167" s="153"/>
      <c r="GB167" s="153"/>
      <c r="GC167" s="153"/>
      <c r="GD167" s="153"/>
      <c r="GE167" s="153"/>
      <c r="GF167" s="153"/>
      <c r="GG167" s="153"/>
      <c r="GH167" s="153"/>
      <c r="GI167" s="153"/>
      <c r="GJ167" s="153"/>
      <c r="GK167" s="153"/>
      <c r="GL167" s="153"/>
    </row>
    <row r="168" spans="1:215" x14ac:dyDescent="0.2">
      <c r="A168" s="206" t="s">
        <v>202</v>
      </c>
      <c r="B168" s="206"/>
      <c r="C168" s="206"/>
      <c r="D168" s="206"/>
      <c r="E168" s="206"/>
      <c r="F168" s="206"/>
      <c r="G168" s="26">
        <f>G169+G177+G182</f>
        <v>75000</v>
      </c>
      <c r="H168" s="26">
        <f>H169+H177+H182</f>
        <v>75000</v>
      </c>
      <c r="I168" s="27">
        <f t="shared" si="21"/>
        <v>1</v>
      </c>
      <c r="J168" s="26">
        <f>J169+J177+J182</f>
        <v>0</v>
      </c>
      <c r="GM168" s="41"/>
      <c r="GN168" s="41"/>
      <c r="GO168" s="41"/>
      <c r="GP168" s="41"/>
      <c r="GQ168" s="41"/>
      <c r="GR168" s="41"/>
      <c r="GS168" s="41"/>
      <c r="GT168" s="41"/>
      <c r="GU168" s="41"/>
      <c r="GV168" s="41"/>
      <c r="GW168" s="41"/>
      <c r="GX168" s="41"/>
      <c r="GY168" s="41"/>
      <c r="GZ168" s="41"/>
      <c r="HA168" s="41"/>
      <c r="HB168" s="41"/>
      <c r="HC168" s="41"/>
      <c r="HD168" s="41"/>
      <c r="HE168" s="41"/>
      <c r="HF168" s="41"/>
      <c r="HG168" s="41"/>
    </row>
    <row r="169" spans="1:215" x14ac:dyDescent="0.2">
      <c r="A169" s="200" t="s">
        <v>203</v>
      </c>
      <c r="B169" s="200"/>
      <c r="C169" s="200"/>
      <c r="D169" s="200"/>
      <c r="E169" s="200"/>
      <c r="F169" s="200"/>
      <c r="G169" s="29">
        <f>G170+G174</f>
        <v>30000</v>
      </c>
      <c r="H169" s="29">
        <f>H170+H174</f>
        <v>30000</v>
      </c>
      <c r="I169" s="30">
        <f t="shared" si="21"/>
        <v>1</v>
      </c>
      <c r="J169" s="29">
        <f>J170+J174</f>
        <v>0</v>
      </c>
      <c r="GM169" s="40"/>
      <c r="GN169" s="40"/>
      <c r="GO169" s="40"/>
      <c r="GP169" s="40"/>
      <c r="GQ169" s="40"/>
      <c r="GR169" s="40"/>
      <c r="GS169" s="40"/>
      <c r="GT169" s="40"/>
      <c r="GU169" s="40"/>
      <c r="GV169" s="40"/>
      <c r="GW169" s="40"/>
      <c r="GX169" s="40"/>
      <c r="GY169" s="40"/>
      <c r="GZ169" s="40"/>
      <c r="HA169" s="40"/>
      <c r="HB169" s="40"/>
      <c r="HC169" s="40"/>
      <c r="HD169" s="40"/>
      <c r="HE169" s="40"/>
      <c r="HF169" s="40"/>
      <c r="HG169" s="40"/>
    </row>
    <row r="170" spans="1:215" x14ac:dyDescent="0.2">
      <c r="A170" s="32">
        <v>3</v>
      </c>
      <c r="B170" s="32"/>
      <c r="C170" s="32"/>
      <c r="D170" s="32"/>
      <c r="E170" s="33"/>
      <c r="F170" s="33" t="s">
        <v>69</v>
      </c>
      <c r="G170" s="23">
        <f>G171</f>
        <v>30000</v>
      </c>
      <c r="H170" s="23">
        <f t="shared" ref="H170:J172" si="27">H171</f>
        <v>30000</v>
      </c>
      <c r="I170" s="24">
        <f t="shared" si="21"/>
        <v>1</v>
      </c>
      <c r="J170" s="23">
        <f t="shared" si="27"/>
        <v>0</v>
      </c>
    </row>
    <row r="171" spans="1:215" x14ac:dyDescent="0.2">
      <c r="A171" s="32"/>
      <c r="B171" s="32">
        <v>38</v>
      </c>
      <c r="C171" s="32"/>
      <c r="D171" s="32"/>
      <c r="E171" s="33"/>
      <c r="F171" s="33" t="s">
        <v>122</v>
      </c>
      <c r="G171" s="23">
        <f>G172</f>
        <v>30000</v>
      </c>
      <c r="H171" s="23">
        <f t="shared" si="27"/>
        <v>30000</v>
      </c>
      <c r="I171" s="24">
        <f t="shared" si="21"/>
        <v>1</v>
      </c>
      <c r="J171" s="23">
        <f t="shared" si="27"/>
        <v>0</v>
      </c>
    </row>
    <row r="172" spans="1:215" x14ac:dyDescent="0.2">
      <c r="A172" s="32"/>
      <c r="B172" s="32"/>
      <c r="C172" s="32">
        <v>381</v>
      </c>
      <c r="D172" s="32"/>
      <c r="E172" s="33"/>
      <c r="F172" s="33" t="s">
        <v>61</v>
      </c>
      <c r="G172" s="23">
        <f>G173</f>
        <v>30000</v>
      </c>
      <c r="H172" s="23">
        <f t="shared" si="27"/>
        <v>30000</v>
      </c>
      <c r="I172" s="24">
        <f t="shared" si="21"/>
        <v>1</v>
      </c>
      <c r="J172" s="23">
        <f t="shared" si="27"/>
        <v>0</v>
      </c>
    </row>
    <row r="173" spans="1:215" s="139" customFormat="1" x14ac:dyDescent="0.2">
      <c r="A173" s="34"/>
      <c r="B173" s="34"/>
      <c r="C173" s="34"/>
      <c r="D173" s="34">
        <v>3811</v>
      </c>
      <c r="E173" s="35"/>
      <c r="F173" s="35" t="s">
        <v>123</v>
      </c>
      <c r="G173" s="151">
        <v>30000</v>
      </c>
      <c r="H173" s="151">
        <v>30000</v>
      </c>
      <c r="I173" s="152">
        <f t="shared" si="21"/>
        <v>1</v>
      </c>
      <c r="J173" s="151">
        <f>G173-H173</f>
        <v>0</v>
      </c>
      <c r="K173" s="153" t="s">
        <v>308</v>
      </c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  <c r="AA173" s="153"/>
      <c r="AB173" s="153"/>
      <c r="AC173" s="153"/>
      <c r="AD173" s="153"/>
      <c r="AE173" s="153"/>
      <c r="AF173" s="153"/>
      <c r="AG173" s="153"/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  <c r="BI173" s="153"/>
      <c r="BJ173" s="153"/>
      <c r="BK173" s="153"/>
      <c r="BL173" s="153"/>
      <c r="BM173" s="153"/>
      <c r="BN173" s="153"/>
      <c r="BO173" s="153"/>
      <c r="BP173" s="153"/>
      <c r="BQ173" s="153"/>
      <c r="BR173" s="153"/>
      <c r="BS173" s="153"/>
      <c r="BT173" s="153"/>
      <c r="BU173" s="153"/>
      <c r="BV173" s="153"/>
      <c r="BW173" s="153"/>
      <c r="BX173" s="153"/>
      <c r="BY173" s="153"/>
      <c r="BZ173" s="153"/>
      <c r="CA173" s="153"/>
      <c r="CB173" s="153"/>
      <c r="CC173" s="153"/>
      <c r="CD173" s="153"/>
      <c r="CE173" s="153"/>
      <c r="CF173" s="153"/>
      <c r="CG173" s="153"/>
      <c r="CH173" s="153"/>
      <c r="CI173" s="153"/>
      <c r="CJ173" s="153"/>
      <c r="CK173" s="153"/>
      <c r="CL173" s="153"/>
      <c r="CM173" s="153"/>
      <c r="CN173" s="153"/>
      <c r="CO173" s="153"/>
      <c r="CP173" s="153"/>
      <c r="CQ173" s="153"/>
      <c r="CR173" s="153"/>
      <c r="CS173" s="153"/>
      <c r="CT173" s="153"/>
      <c r="CU173" s="153"/>
      <c r="CV173" s="153"/>
      <c r="CW173" s="153"/>
      <c r="CX173" s="153"/>
      <c r="CY173" s="153"/>
      <c r="CZ173" s="153"/>
      <c r="DA173" s="153"/>
      <c r="DB173" s="153"/>
      <c r="DC173" s="153"/>
      <c r="DD173" s="153"/>
      <c r="DE173" s="153"/>
      <c r="DF173" s="153"/>
      <c r="DG173" s="153"/>
      <c r="DH173" s="153"/>
      <c r="DI173" s="153"/>
      <c r="DJ173" s="153"/>
      <c r="DK173" s="153"/>
      <c r="DL173" s="153"/>
      <c r="DM173" s="153"/>
      <c r="DN173" s="153"/>
      <c r="DO173" s="153"/>
      <c r="DP173" s="153"/>
      <c r="DQ173" s="153"/>
      <c r="DR173" s="153"/>
      <c r="DS173" s="153"/>
      <c r="DT173" s="153"/>
      <c r="DU173" s="153"/>
      <c r="DV173" s="153"/>
      <c r="DW173" s="153"/>
      <c r="DX173" s="153"/>
      <c r="DY173" s="153"/>
      <c r="DZ173" s="153"/>
      <c r="EA173" s="153"/>
      <c r="EB173" s="153"/>
      <c r="EC173" s="153"/>
      <c r="ED173" s="153"/>
      <c r="EE173" s="153"/>
      <c r="EF173" s="153"/>
      <c r="EG173" s="153"/>
      <c r="EH173" s="153"/>
      <c r="EI173" s="153"/>
      <c r="EJ173" s="153"/>
      <c r="EK173" s="153"/>
      <c r="EL173" s="153"/>
      <c r="EM173" s="153"/>
      <c r="EN173" s="153"/>
      <c r="EO173" s="153"/>
      <c r="EP173" s="153"/>
      <c r="EQ173" s="153"/>
      <c r="ER173" s="153"/>
      <c r="ES173" s="153"/>
      <c r="ET173" s="153"/>
      <c r="EU173" s="153"/>
      <c r="EV173" s="153"/>
      <c r="EW173" s="153"/>
      <c r="EX173" s="153"/>
      <c r="EY173" s="153"/>
      <c r="EZ173" s="153"/>
      <c r="FA173" s="153"/>
      <c r="FB173" s="153"/>
      <c r="FC173" s="153"/>
      <c r="FD173" s="153"/>
      <c r="FE173" s="153"/>
      <c r="FF173" s="153"/>
      <c r="FG173" s="153"/>
      <c r="FH173" s="153"/>
      <c r="FI173" s="153"/>
      <c r="FJ173" s="153"/>
      <c r="FK173" s="153"/>
      <c r="FL173" s="153"/>
      <c r="FM173" s="153"/>
      <c r="FN173" s="153"/>
      <c r="FO173" s="153"/>
      <c r="FP173" s="153"/>
      <c r="FQ173" s="153"/>
      <c r="FR173" s="153"/>
      <c r="FS173" s="153"/>
      <c r="FT173" s="153"/>
      <c r="FU173" s="153"/>
      <c r="FV173" s="153"/>
      <c r="FW173" s="153"/>
      <c r="FX173" s="153"/>
      <c r="FY173" s="153"/>
      <c r="FZ173" s="153"/>
      <c r="GA173" s="153"/>
      <c r="GB173" s="153"/>
      <c r="GC173" s="153"/>
      <c r="GD173" s="153"/>
      <c r="GE173" s="153"/>
      <c r="GF173" s="153"/>
      <c r="GG173" s="153"/>
      <c r="GH173" s="153"/>
      <c r="GI173" s="153"/>
      <c r="GJ173" s="153"/>
      <c r="GK173" s="153"/>
      <c r="GL173" s="153"/>
    </row>
    <row r="174" spans="1:215" ht="22.5" x14ac:dyDescent="0.2">
      <c r="A174" s="32">
        <v>4</v>
      </c>
      <c r="B174" s="32"/>
      <c r="C174" s="32"/>
      <c r="D174" s="32"/>
      <c r="E174" s="33"/>
      <c r="F174" s="36" t="s">
        <v>166</v>
      </c>
      <c r="G174" s="23">
        <f>G175</f>
        <v>0</v>
      </c>
      <c r="H174" s="23">
        <f t="shared" ref="H174:J175" si="28">H175</f>
        <v>0</v>
      </c>
      <c r="I174" s="24" t="e">
        <f t="shared" si="21"/>
        <v>#DIV/0!</v>
      </c>
      <c r="J174" s="23">
        <f t="shared" si="28"/>
        <v>0</v>
      </c>
    </row>
    <row r="175" spans="1:215" ht="22.5" x14ac:dyDescent="0.2">
      <c r="A175" s="32"/>
      <c r="B175" s="32">
        <v>41</v>
      </c>
      <c r="C175" s="32"/>
      <c r="D175" s="32"/>
      <c r="E175" s="33"/>
      <c r="F175" s="36" t="s">
        <v>191</v>
      </c>
      <c r="G175" s="23">
        <f>G176</f>
        <v>0</v>
      </c>
      <c r="H175" s="23">
        <f t="shared" si="28"/>
        <v>0</v>
      </c>
      <c r="I175" s="24" t="e">
        <f t="shared" si="21"/>
        <v>#DIV/0!</v>
      </c>
      <c r="J175" s="23">
        <f t="shared" si="28"/>
        <v>0</v>
      </c>
    </row>
    <row r="176" spans="1:215" s="139" customFormat="1" x14ac:dyDescent="0.2">
      <c r="A176" s="34"/>
      <c r="B176" s="34"/>
      <c r="C176" s="34"/>
      <c r="D176" s="34">
        <v>4124</v>
      </c>
      <c r="E176" s="35"/>
      <c r="F176" s="35" t="s">
        <v>204</v>
      </c>
      <c r="G176" s="151">
        <f>'IZVRŠENJE PRORAČUNA 2020.'!H136</f>
        <v>0</v>
      </c>
      <c r="H176" s="151">
        <f>'IZVRŠENJE PRORAČUNA 2020.'!I136</f>
        <v>0</v>
      </c>
      <c r="I176" s="152" t="e">
        <f t="shared" si="21"/>
        <v>#DIV/0!</v>
      </c>
      <c r="J176" s="151">
        <f>'IZVRŠENJE PRORAČUNA 2020.'!K136</f>
        <v>0</v>
      </c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  <c r="AA176" s="153"/>
      <c r="AB176" s="153"/>
      <c r="AC176" s="153"/>
      <c r="AD176" s="153"/>
      <c r="AE176" s="153"/>
      <c r="AF176" s="153"/>
      <c r="AG176" s="153"/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  <c r="BI176" s="153"/>
      <c r="BJ176" s="153"/>
      <c r="BK176" s="153"/>
      <c r="BL176" s="153"/>
      <c r="BM176" s="153"/>
      <c r="BN176" s="153"/>
      <c r="BO176" s="153"/>
      <c r="BP176" s="153"/>
      <c r="BQ176" s="153"/>
      <c r="BR176" s="153"/>
      <c r="BS176" s="153"/>
      <c r="BT176" s="153"/>
      <c r="BU176" s="153"/>
      <c r="BV176" s="153"/>
      <c r="BW176" s="153"/>
      <c r="BX176" s="153"/>
      <c r="BY176" s="153"/>
      <c r="BZ176" s="153"/>
      <c r="CA176" s="153"/>
      <c r="CB176" s="153"/>
      <c r="CC176" s="153"/>
      <c r="CD176" s="153"/>
      <c r="CE176" s="153"/>
      <c r="CF176" s="153"/>
      <c r="CG176" s="153"/>
      <c r="CH176" s="153"/>
      <c r="CI176" s="153"/>
      <c r="CJ176" s="153"/>
      <c r="CK176" s="153"/>
      <c r="CL176" s="153"/>
      <c r="CM176" s="153"/>
      <c r="CN176" s="153"/>
      <c r="CO176" s="153"/>
      <c r="CP176" s="153"/>
      <c r="CQ176" s="153"/>
      <c r="CR176" s="153"/>
      <c r="CS176" s="153"/>
      <c r="CT176" s="153"/>
      <c r="CU176" s="153"/>
      <c r="CV176" s="153"/>
      <c r="CW176" s="153"/>
      <c r="CX176" s="153"/>
      <c r="CY176" s="153"/>
      <c r="CZ176" s="153"/>
      <c r="DA176" s="153"/>
      <c r="DB176" s="153"/>
      <c r="DC176" s="153"/>
      <c r="DD176" s="153"/>
      <c r="DE176" s="153"/>
      <c r="DF176" s="153"/>
      <c r="DG176" s="153"/>
      <c r="DH176" s="153"/>
      <c r="DI176" s="153"/>
      <c r="DJ176" s="153"/>
      <c r="DK176" s="153"/>
      <c r="DL176" s="153"/>
      <c r="DM176" s="153"/>
      <c r="DN176" s="153"/>
      <c r="DO176" s="153"/>
      <c r="DP176" s="153"/>
      <c r="DQ176" s="153"/>
      <c r="DR176" s="153"/>
      <c r="DS176" s="153"/>
      <c r="DT176" s="153"/>
      <c r="DU176" s="153"/>
      <c r="DV176" s="153"/>
      <c r="DW176" s="153"/>
      <c r="DX176" s="153"/>
      <c r="DY176" s="153"/>
      <c r="DZ176" s="153"/>
      <c r="EA176" s="153"/>
      <c r="EB176" s="153"/>
      <c r="EC176" s="153"/>
      <c r="ED176" s="153"/>
      <c r="EE176" s="153"/>
      <c r="EF176" s="153"/>
      <c r="EG176" s="153"/>
      <c r="EH176" s="153"/>
      <c r="EI176" s="153"/>
      <c r="EJ176" s="153"/>
      <c r="EK176" s="153"/>
      <c r="EL176" s="153"/>
      <c r="EM176" s="153"/>
      <c r="EN176" s="153"/>
      <c r="EO176" s="153"/>
      <c r="EP176" s="153"/>
      <c r="EQ176" s="153"/>
      <c r="ER176" s="153"/>
      <c r="ES176" s="153"/>
      <c r="ET176" s="153"/>
      <c r="EU176" s="153"/>
      <c r="EV176" s="153"/>
      <c r="EW176" s="153"/>
      <c r="EX176" s="153"/>
      <c r="EY176" s="153"/>
      <c r="EZ176" s="153"/>
      <c r="FA176" s="153"/>
      <c r="FB176" s="153"/>
      <c r="FC176" s="153"/>
      <c r="FD176" s="153"/>
      <c r="FE176" s="153"/>
      <c r="FF176" s="153"/>
      <c r="FG176" s="153"/>
      <c r="FH176" s="153"/>
      <c r="FI176" s="153"/>
      <c r="FJ176" s="153"/>
      <c r="FK176" s="153"/>
      <c r="FL176" s="153"/>
      <c r="FM176" s="153"/>
      <c r="FN176" s="153"/>
      <c r="FO176" s="153"/>
      <c r="FP176" s="153"/>
      <c r="FQ176" s="153"/>
      <c r="FR176" s="153"/>
      <c r="FS176" s="153"/>
      <c r="FT176" s="153"/>
      <c r="FU176" s="153"/>
      <c r="FV176" s="153"/>
      <c r="FW176" s="153"/>
      <c r="FX176" s="153"/>
      <c r="FY176" s="153"/>
      <c r="FZ176" s="153"/>
      <c r="GA176" s="153"/>
      <c r="GB176" s="153"/>
      <c r="GC176" s="153"/>
      <c r="GD176" s="153"/>
      <c r="GE176" s="153"/>
      <c r="GF176" s="153"/>
      <c r="GG176" s="153"/>
      <c r="GH176" s="153"/>
      <c r="GI176" s="153"/>
      <c r="GJ176" s="153"/>
      <c r="GK176" s="153"/>
      <c r="GL176" s="153"/>
    </row>
    <row r="177" spans="1:215" x14ac:dyDescent="0.2">
      <c r="A177" s="200" t="s">
        <v>205</v>
      </c>
      <c r="B177" s="200"/>
      <c r="C177" s="200"/>
      <c r="D177" s="200"/>
      <c r="E177" s="200"/>
      <c r="F177" s="200"/>
      <c r="G177" s="29">
        <f>G178</f>
        <v>45000</v>
      </c>
      <c r="H177" s="29">
        <f t="shared" ref="H177:J180" si="29">H178</f>
        <v>45000</v>
      </c>
      <c r="I177" s="30">
        <f t="shared" si="21"/>
        <v>1</v>
      </c>
      <c r="J177" s="29">
        <f t="shared" si="29"/>
        <v>0</v>
      </c>
      <c r="GM177" s="40"/>
      <c r="GN177" s="40"/>
      <c r="GO177" s="40"/>
      <c r="GP177" s="40"/>
      <c r="GQ177" s="40"/>
      <c r="GR177" s="40"/>
      <c r="GS177" s="40"/>
      <c r="GT177" s="40"/>
      <c r="GU177" s="40"/>
      <c r="GV177" s="40"/>
      <c r="GW177" s="40"/>
      <c r="GX177" s="40"/>
      <c r="GY177" s="40"/>
      <c r="GZ177" s="40"/>
      <c r="HA177" s="40"/>
      <c r="HB177" s="40"/>
      <c r="HC177" s="40"/>
      <c r="HD177" s="40"/>
      <c r="HE177" s="40"/>
      <c r="HF177" s="40"/>
      <c r="HG177" s="40"/>
    </row>
    <row r="178" spans="1:215" x14ac:dyDescent="0.2">
      <c r="A178" s="32">
        <v>3</v>
      </c>
      <c r="B178" s="32"/>
      <c r="C178" s="32"/>
      <c r="D178" s="32"/>
      <c r="E178" s="33"/>
      <c r="F178" s="33" t="s">
        <v>69</v>
      </c>
      <c r="G178" s="23">
        <f>G179</f>
        <v>45000</v>
      </c>
      <c r="H178" s="23">
        <f t="shared" si="29"/>
        <v>45000</v>
      </c>
      <c r="I178" s="24">
        <f t="shared" si="21"/>
        <v>1</v>
      </c>
      <c r="J178" s="23">
        <f t="shared" si="29"/>
        <v>0</v>
      </c>
    </row>
    <row r="179" spans="1:215" x14ac:dyDescent="0.2">
      <c r="A179" s="32"/>
      <c r="B179" s="32">
        <v>38</v>
      </c>
      <c r="C179" s="32"/>
      <c r="D179" s="32"/>
      <c r="E179" s="33"/>
      <c r="F179" s="33" t="s">
        <v>122</v>
      </c>
      <c r="G179" s="23">
        <f>G180</f>
        <v>45000</v>
      </c>
      <c r="H179" s="23">
        <f t="shared" si="29"/>
        <v>45000</v>
      </c>
      <c r="I179" s="24">
        <f t="shared" si="21"/>
        <v>1</v>
      </c>
      <c r="J179" s="23">
        <f t="shared" si="29"/>
        <v>0</v>
      </c>
    </row>
    <row r="180" spans="1:215" x14ac:dyDescent="0.2">
      <c r="A180" s="32"/>
      <c r="B180" s="32"/>
      <c r="C180" s="32">
        <v>381</v>
      </c>
      <c r="D180" s="32"/>
      <c r="E180" s="33"/>
      <c r="F180" s="33" t="s">
        <v>61</v>
      </c>
      <c r="G180" s="23">
        <f>G181</f>
        <v>45000</v>
      </c>
      <c r="H180" s="23">
        <f t="shared" si="29"/>
        <v>45000</v>
      </c>
      <c r="I180" s="24">
        <f t="shared" si="21"/>
        <v>1</v>
      </c>
      <c r="J180" s="23">
        <f t="shared" si="29"/>
        <v>0</v>
      </c>
    </row>
    <row r="181" spans="1:215" s="139" customFormat="1" x14ac:dyDescent="0.2">
      <c r="A181" s="34"/>
      <c r="B181" s="34"/>
      <c r="C181" s="34"/>
      <c r="D181" s="34">
        <v>3811</v>
      </c>
      <c r="E181" s="35"/>
      <c r="F181" s="35" t="s">
        <v>123</v>
      </c>
      <c r="G181" s="151">
        <v>45000</v>
      </c>
      <c r="H181" s="151">
        <v>45000</v>
      </c>
      <c r="I181" s="152">
        <f t="shared" si="21"/>
        <v>1</v>
      </c>
      <c r="J181" s="151">
        <f>G181-H181</f>
        <v>0</v>
      </c>
      <c r="K181" s="153" t="s">
        <v>308</v>
      </c>
      <c r="L181" s="153"/>
      <c r="M181" s="153"/>
      <c r="N181" s="153"/>
      <c r="O181" s="153"/>
      <c r="P181" s="153"/>
      <c r="Q181" s="153"/>
      <c r="R181" s="153"/>
      <c r="S181" s="153"/>
      <c r="T181" s="153"/>
      <c r="U181" s="153"/>
      <c r="V181" s="153"/>
      <c r="W181" s="153"/>
      <c r="X181" s="153"/>
      <c r="Y181" s="153"/>
      <c r="Z181" s="153"/>
      <c r="AA181" s="153"/>
      <c r="AB181" s="153"/>
      <c r="AC181" s="153"/>
      <c r="AD181" s="153"/>
      <c r="AE181" s="153"/>
      <c r="AF181" s="153"/>
      <c r="AG181" s="153"/>
      <c r="AH181" s="153"/>
      <c r="AI181" s="153"/>
      <c r="AJ181" s="153"/>
      <c r="AK181" s="153"/>
      <c r="AL181" s="153"/>
      <c r="AM181" s="153"/>
      <c r="AN181" s="153"/>
      <c r="AO181" s="153"/>
      <c r="AP181" s="153"/>
      <c r="AQ181" s="153"/>
      <c r="AR181" s="153"/>
      <c r="AS181" s="153"/>
      <c r="AT181" s="153"/>
      <c r="AU181" s="153"/>
      <c r="AV181" s="153"/>
      <c r="AW181" s="153"/>
      <c r="AX181" s="153"/>
      <c r="AY181" s="153"/>
      <c r="AZ181" s="153"/>
      <c r="BA181" s="153"/>
      <c r="BB181" s="153"/>
      <c r="BC181" s="153"/>
      <c r="BD181" s="153"/>
      <c r="BE181" s="153"/>
      <c r="BF181" s="153"/>
      <c r="BG181" s="153"/>
      <c r="BH181" s="153"/>
      <c r="BI181" s="153"/>
      <c r="BJ181" s="153"/>
      <c r="BK181" s="153"/>
      <c r="BL181" s="153"/>
      <c r="BM181" s="153"/>
      <c r="BN181" s="153"/>
      <c r="BO181" s="153"/>
      <c r="BP181" s="153"/>
      <c r="BQ181" s="153"/>
      <c r="BR181" s="153"/>
      <c r="BS181" s="153"/>
      <c r="BT181" s="153"/>
      <c r="BU181" s="153"/>
      <c r="BV181" s="153"/>
      <c r="BW181" s="153"/>
      <c r="BX181" s="153"/>
      <c r="BY181" s="153"/>
      <c r="BZ181" s="153"/>
      <c r="CA181" s="153"/>
      <c r="CB181" s="153"/>
      <c r="CC181" s="153"/>
      <c r="CD181" s="153"/>
      <c r="CE181" s="153"/>
      <c r="CF181" s="153"/>
      <c r="CG181" s="153"/>
      <c r="CH181" s="153"/>
      <c r="CI181" s="153"/>
      <c r="CJ181" s="153"/>
      <c r="CK181" s="153"/>
      <c r="CL181" s="153"/>
      <c r="CM181" s="153"/>
      <c r="CN181" s="153"/>
      <c r="CO181" s="153"/>
      <c r="CP181" s="153"/>
      <c r="CQ181" s="153"/>
      <c r="CR181" s="153"/>
      <c r="CS181" s="153"/>
      <c r="CT181" s="153"/>
      <c r="CU181" s="153"/>
      <c r="CV181" s="153"/>
      <c r="CW181" s="153"/>
      <c r="CX181" s="153"/>
      <c r="CY181" s="153"/>
      <c r="CZ181" s="153"/>
      <c r="DA181" s="153"/>
      <c r="DB181" s="153"/>
      <c r="DC181" s="153"/>
      <c r="DD181" s="153"/>
      <c r="DE181" s="153"/>
      <c r="DF181" s="153"/>
      <c r="DG181" s="153"/>
      <c r="DH181" s="153"/>
      <c r="DI181" s="153"/>
      <c r="DJ181" s="153"/>
      <c r="DK181" s="153"/>
      <c r="DL181" s="153"/>
      <c r="DM181" s="153"/>
      <c r="DN181" s="153"/>
      <c r="DO181" s="153"/>
      <c r="DP181" s="153"/>
      <c r="DQ181" s="153"/>
      <c r="DR181" s="153"/>
      <c r="DS181" s="153"/>
      <c r="DT181" s="153"/>
      <c r="DU181" s="153"/>
      <c r="DV181" s="153"/>
      <c r="DW181" s="153"/>
      <c r="DX181" s="153"/>
      <c r="DY181" s="153"/>
      <c r="DZ181" s="153"/>
      <c r="EA181" s="153"/>
      <c r="EB181" s="153"/>
      <c r="EC181" s="153"/>
      <c r="ED181" s="153"/>
      <c r="EE181" s="153"/>
      <c r="EF181" s="153"/>
      <c r="EG181" s="153"/>
      <c r="EH181" s="153"/>
      <c r="EI181" s="153"/>
      <c r="EJ181" s="153"/>
      <c r="EK181" s="153"/>
      <c r="EL181" s="153"/>
      <c r="EM181" s="153"/>
      <c r="EN181" s="153"/>
      <c r="EO181" s="153"/>
      <c r="EP181" s="153"/>
      <c r="EQ181" s="153"/>
      <c r="ER181" s="153"/>
      <c r="ES181" s="153"/>
      <c r="ET181" s="153"/>
      <c r="EU181" s="153"/>
      <c r="EV181" s="153"/>
      <c r="EW181" s="153"/>
      <c r="EX181" s="153"/>
      <c r="EY181" s="153"/>
      <c r="EZ181" s="153"/>
      <c r="FA181" s="153"/>
      <c r="FB181" s="153"/>
      <c r="FC181" s="153"/>
      <c r="FD181" s="153"/>
      <c r="FE181" s="153"/>
      <c r="FF181" s="153"/>
      <c r="FG181" s="153"/>
      <c r="FH181" s="153"/>
      <c r="FI181" s="153"/>
      <c r="FJ181" s="153"/>
      <c r="FK181" s="153"/>
      <c r="FL181" s="153"/>
      <c r="FM181" s="153"/>
      <c r="FN181" s="153"/>
      <c r="FO181" s="153"/>
      <c r="FP181" s="153"/>
      <c r="FQ181" s="153"/>
      <c r="FR181" s="153"/>
      <c r="FS181" s="153"/>
      <c r="FT181" s="153"/>
      <c r="FU181" s="153"/>
      <c r="FV181" s="153"/>
      <c r="FW181" s="153"/>
      <c r="FX181" s="153"/>
      <c r="FY181" s="153"/>
      <c r="FZ181" s="153"/>
      <c r="GA181" s="153"/>
      <c r="GB181" s="153"/>
      <c r="GC181" s="153"/>
      <c r="GD181" s="153"/>
      <c r="GE181" s="153"/>
      <c r="GF181" s="153"/>
      <c r="GG181" s="153"/>
      <c r="GH181" s="153"/>
      <c r="GI181" s="153"/>
      <c r="GJ181" s="153"/>
      <c r="GK181" s="153"/>
      <c r="GL181" s="153"/>
    </row>
    <row r="182" spans="1:215" x14ac:dyDescent="0.2">
      <c r="A182" s="200" t="s">
        <v>206</v>
      </c>
      <c r="B182" s="200"/>
      <c r="C182" s="200"/>
      <c r="D182" s="200"/>
      <c r="E182" s="200"/>
      <c r="F182" s="200"/>
      <c r="G182" s="29">
        <f>G183</f>
        <v>0</v>
      </c>
      <c r="H182" s="29">
        <f t="shared" ref="H182:J185" si="30">H183</f>
        <v>0</v>
      </c>
      <c r="I182" s="30" t="e">
        <f t="shared" si="21"/>
        <v>#DIV/0!</v>
      </c>
      <c r="J182" s="29">
        <f t="shared" si="30"/>
        <v>0</v>
      </c>
      <c r="GM182" s="40"/>
      <c r="GN182" s="40"/>
      <c r="GO182" s="40"/>
      <c r="GP182" s="40"/>
      <c r="GQ182" s="40"/>
      <c r="GR182" s="40"/>
      <c r="GS182" s="40"/>
      <c r="GT182" s="40"/>
      <c r="GU182" s="40"/>
      <c r="GV182" s="40"/>
      <c r="GW182" s="40"/>
      <c r="GX182" s="40"/>
      <c r="GY182" s="40"/>
      <c r="GZ182" s="40"/>
      <c r="HA182" s="40"/>
      <c r="HB182" s="40"/>
      <c r="HC182" s="40"/>
      <c r="HD182" s="40"/>
      <c r="HE182" s="40"/>
      <c r="HF182" s="40"/>
      <c r="HG182" s="40"/>
    </row>
    <row r="183" spans="1:215" x14ac:dyDescent="0.2">
      <c r="A183" s="32">
        <v>3</v>
      </c>
      <c r="B183" s="32"/>
      <c r="C183" s="32"/>
      <c r="D183" s="32"/>
      <c r="E183" s="33"/>
      <c r="F183" s="33" t="s">
        <v>69</v>
      </c>
      <c r="G183" s="23">
        <f>G184</f>
        <v>0</v>
      </c>
      <c r="H183" s="23">
        <f t="shared" si="30"/>
        <v>0</v>
      </c>
      <c r="I183" s="24" t="e">
        <f t="shared" si="21"/>
        <v>#DIV/0!</v>
      </c>
      <c r="J183" s="23">
        <f t="shared" si="30"/>
        <v>0</v>
      </c>
    </row>
    <row r="184" spans="1:215" x14ac:dyDescent="0.2">
      <c r="A184" s="32"/>
      <c r="B184" s="32">
        <v>38</v>
      </c>
      <c r="C184" s="32"/>
      <c r="D184" s="32"/>
      <c r="E184" s="33"/>
      <c r="F184" s="33" t="s">
        <v>122</v>
      </c>
      <c r="G184" s="23">
        <f>G185</f>
        <v>0</v>
      </c>
      <c r="H184" s="23">
        <f t="shared" si="30"/>
        <v>0</v>
      </c>
      <c r="I184" s="24" t="e">
        <f t="shared" si="21"/>
        <v>#DIV/0!</v>
      </c>
      <c r="J184" s="23">
        <f t="shared" si="30"/>
        <v>0</v>
      </c>
    </row>
    <row r="185" spans="1:215" x14ac:dyDescent="0.2">
      <c r="A185" s="32"/>
      <c r="B185" s="32"/>
      <c r="C185" s="32">
        <v>381</v>
      </c>
      <c r="D185" s="32"/>
      <c r="E185" s="33"/>
      <c r="F185" s="33" t="s">
        <v>61</v>
      </c>
      <c r="G185" s="23">
        <f>G186</f>
        <v>0</v>
      </c>
      <c r="H185" s="23">
        <f t="shared" si="30"/>
        <v>0</v>
      </c>
      <c r="I185" s="24" t="e">
        <f t="shared" si="21"/>
        <v>#DIV/0!</v>
      </c>
      <c r="J185" s="23">
        <f t="shared" si="30"/>
        <v>0</v>
      </c>
    </row>
    <row r="186" spans="1:215" s="139" customFormat="1" x14ac:dyDescent="0.2">
      <c r="A186" s="34"/>
      <c r="B186" s="34"/>
      <c r="C186" s="34"/>
      <c r="D186" s="34">
        <v>3811</v>
      </c>
      <c r="E186" s="35"/>
      <c r="F186" s="35" t="s">
        <v>123</v>
      </c>
      <c r="G186" s="151">
        <v>0</v>
      </c>
      <c r="H186" s="151">
        <v>0</v>
      </c>
      <c r="I186" s="152" t="e">
        <f t="shared" si="21"/>
        <v>#DIV/0!</v>
      </c>
      <c r="J186" s="151">
        <f>G186-H186</f>
        <v>0</v>
      </c>
      <c r="K186" s="153" t="s">
        <v>308</v>
      </c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153"/>
      <c r="AB186" s="153"/>
      <c r="AC186" s="153"/>
      <c r="AD186" s="153"/>
      <c r="AE186" s="153"/>
      <c r="AF186" s="153"/>
      <c r="AG186" s="153"/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  <c r="BI186" s="153"/>
      <c r="BJ186" s="153"/>
      <c r="BK186" s="153"/>
      <c r="BL186" s="153"/>
      <c r="BM186" s="153"/>
      <c r="BN186" s="153"/>
      <c r="BO186" s="153"/>
      <c r="BP186" s="153"/>
      <c r="BQ186" s="153"/>
      <c r="BR186" s="153"/>
      <c r="BS186" s="153"/>
      <c r="BT186" s="153"/>
      <c r="BU186" s="153"/>
      <c r="BV186" s="153"/>
      <c r="BW186" s="153"/>
      <c r="BX186" s="153"/>
      <c r="BY186" s="153"/>
      <c r="BZ186" s="153"/>
      <c r="CA186" s="153"/>
      <c r="CB186" s="153"/>
      <c r="CC186" s="153"/>
      <c r="CD186" s="153"/>
      <c r="CE186" s="153"/>
      <c r="CF186" s="153"/>
      <c r="CG186" s="153"/>
      <c r="CH186" s="153"/>
      <c r="CI186" s="153"/>
      <c r="CJ186" s="153"/>
      <c r="CK186" s="153"/>
      <c r="CL186" s="153"/>
      <c r="CM186" s="153"/>
      <c r="CN186" s="153"/>
      <c r="CO186" s="153"/>
      <c r="CP186" s="153"/>
      <c r="CQ186" s="153"/>
      <c r="CR186" s="153"/>
      <c r="CS186" s="153"/>
      <c r="CT186" s="153"/>
      <c r="CU186" s="153"/>
      <c r="CV186" s="153"/>
      <c r="CW186" s="153"/>
      <c r="CX186" s="153"/>
      <c r="CY186" s="153"/>
      <c r="CZ186" s="153"/>
      <c r="DA186" s="153"/>
      <c r="DB186" s="153"/>
      <c r="DC186" s="153"/>
      <c r="DD186" s="153"/>
      <c r="DE186" s="153"/>
      <c r="DF186" s="153"/>
      <c r="DG186" s="153"/>
      <c r="DH186" s="153"/>
      <c r="DI186" s="153"/>
      <c r="DJ186" s="153"/>
      <c r="DK186" s="153"/>
      <c r="DL186" s="153"/>
      <c r="DM186" s="153"/>
      <c r="DN186" s="153"/>
      <c r="DO186" s="153"/>
      <c r="DP186" s="153"/>
      <c r="DQ186" s="153"/>
      <c r="DR186" s="153"/>
      <c r="DS186" s="153"/>
      <c r="DT186" s="153"/>
      <c r="DU186" s="153"/>
      <c r="DV186" s="153"/>
      <c r="DW186" s="153"/>
      <c r="DX186" s="153"/>
      <c r="DY186" s="153"/>
      <c r="DZ186" s="153"/>
      <c r="EA186" s="153"/>
      <c r="EB186" s="153"/>
      <c r="EC186" s="153"/>
      <c r="ED186" s="153"/>
      <c r="EE186" s="153"/>
      <c r="EF186" s="153"/>
      <c r="EG186" s="153"/>
      <c r="EH186" s="153"/>
      <c r="EI186" s="153"/>
      <c r="EJ186" s="153"/>
      <c r="EK186" s="153"/>
      <c r="EL186" s="153"/>
      <c r="EM186" s="153"/>
      <c r="EN186" s="153"/>
      <c r="EO186" s="153"/>
      <c r="EP186" s="153"/>
      <c r="EQ186" s="153"/>
      <c r="ER186" s="153"/>
      <c r="ES186" s="153"/>
      <c r="ET186" s="153"/>
      <c r="EU186" s="153"/>
      <c r="EV186" s="153"/>
      <c r="EW186" s="153"/>
      <c r="EX186" s="153"/>
      <c r="EY186" s="153"/>
      <c r="EZ186" s="153"/>
      <c r="FA186" s="153"/>
      <c r="FB186" s="153"/>
      <c r="FC186" s="153"/>
      <c r="FD186" s="153"/>
      <c r="FE186" s="153"/>
      <c r="FF186" s="153"/>
      <c r="FG186" s="153"/>
      <c r="FH186" s="153"/>
      <c r="FI186" s="153"/>
      <c r="FJ186" s="153"/>
      <c r="FK186" s="153"/>
      <c r="FL186" s="153"/>
      <c r="FM186" s="153"/>
      <c r="FN186" s="153"/>
      <c r="FO186" s="153"/>
      <c r="FP186" s="153"/>
      <c r="FQ186" s="153"/>
      <c r="FR186" s="153"/>
      <c r="FS186" s="153"/>
      <c r="FT186" s="153"/>
      <c r="FU186" s="153"/>
      <c r="FV186" s="153"/>
      <c r="FW186" s="153"/>
      <c r="FX186" s="153"/>
      <c r="FY186" s="153"/>
      <c r="FZ186" s="153"/>
      <c r="GA186" s="153"/>
      <c r="GB186" s="153"/>
      <c r="GC186" s="153"/>
      <c r="GD186" s="153"/>
      <c r="GE186" s="153"/>
      <c r="GF186" s="153"/>
      <c r="GG186" s="153"/>
      <c r="GH186" s="153"/>
      <c r="GI186" s="153"/>
      <c r="GJ186" s="153"/>
      <c r="GK186" s="153"/>
      <c r="GL186" s="153"/>
    </row>
    <row r="187" spans="1:215" x14ac:dyDescent="0.2">
      <c r="A187" s="206" t="s">
        <v>207</v>
      </c>
      <c r="B187" s="206"/>
      <c r="C187" s="206"/>
      <c r="D187" s="206"/>
      <c r="E187" s="206"/>
      <c r="F187" s="206"/>
      <c r="G187" s="26">
        <f>G188+G193+G198+G206</f>
        <v>670000</v>
      </c>
      <c r="H187" s="26">
        <f>H188+H193+H198+H206</f>
        <v>614433.27</v>
      </c>
      <c r="I187" s="27">
        <f t="shared" si="21"/>
        <v>0.91706458208955222</v>
      </c>
      <c r="J187" s="26">
        <f>J188+J193+J198+J206</f>
        <v>55566.729999999989</v>
      </c>
      <c r="GM187" s="41"/>
      <c r="GN187" s="41"/>
      <c r="GO187" s="41"/>
      <c r="GP187" s="41"/>
      <c r="GQ187" s="41"/>
      <c r="GR187" s="41"/>
      <c r="GS187" s="41"/>
      <c r="GT187" s="41"/>
      <c r="GU187" s="41"/>
      <c r="GV187" s="41"/>
      <c r="GW187" s="41"/>
      <c r="GX187" s="41"/>
      <c r="GY187" s="41"/>
      <c r="GZ187" s="41"/>
      <c r="HA187" s="41"/>
      <c r="HB187" s="41"/>
      <c r="HC187" s="41"/>
      <c r="HD187" s="41"/>
      <c r="HE187" s="41"/>
      <c r="HF187" s="41"/>
      <c r="HG187" s="41"/>
    </row>
    <row r="188" spans="1:215" x14ac:dyDescent="0.2">
      <c r="A188" s="200" t="s">
        <v>208</v>
      </c>
      <c r="B188" s="200"/>
      <c r="C188" s="200"/>
      <c r="D188" s="200"/>
      <c r="E188" s="200"/>
      <c r="F188" s="200"/>
      <c r="G188" s="29">
        <f>G189</f>
        <v>450000</v>
      </c>
      <c r="H188" s="29">
        <f t="shared" ref="H188:J191" si="31">H189</f>
        <v>431668.08</v>
      </c>
      <c r="I188" s="30">
        <f t="shared" si="21"/>
        <v>0.95926240000000007</v>
      </c>
      <c r="J188" s="29">
        <f t="shared" si="31"/>
        <v>18331.919999999984</v>
      </c>
      <c r="GM188" s="40"/>
      <c r="GN188" s="40"/>
      <c r="GO188" s="40"/>
      <c r="GP188" s="40"/>
      <c r="GQ188" s="40"/>
      <c r="GR188" s="40"/>
      <c r="GS188" s="40"/>
      <c r="GT188" s="40"/>
      <c r="GU188" s="40"/>
      <c r="GV188" s="40"/>
      <c r="GW188" s="40"/>
      <c r="GX188" s="40"/>
      <c r="GY188" s="40"/>
      <c r="GZ188" s="40"/>
      <c r="HA188" s="40"/>
      <c r="HB188" s="40"/>
      <c r="HC188" s="40"/>
      <c r="HD188" s="40"/>
      <c r="HE188" s="40"/>
      <c r="HF188" s="40"/>
      <c r="HG188" s="40"/>
    </row>
    <row r="189" spans="1:215" x14ac:dyDescent="0.2">
      <c r="A189" s="32">
        <v>3</v>
      </c>
      <c r="B189" s="32"/>
      <c r="C189" s="32"/>
      <c r="D189" s="32"/>
      <c r="E189" s="33"/>
      <c r="F189" s="33" t="s">
        <v>69</v>
      </c>
      <c r="G189" s="23">
        <f>G190</f>
        <v>450000</v>
      </c>
      <c r="H189" s="23">
        <f t="shared" si="31"/>
        <v>431668.08</v>
      </c>
      <c r="I189" s="24">
        <f t="shared" si="21"/>
        <v>0.95926240000000007</v>
      </c>
      <c r="J189" s="23">
        <f t="shared" si="31"/>
        <v>18331.919999999984</v>
      </c>
    </row>
    <row r="190" spans="1:215" x14ac:dyDescent="0.2">
      <c r="A190" s="32"/>
      <c r="B190" s="32">
        <v>36</v>
      </c>
      <c r="C190" s="32"/>
      <c r="D190" s="32"/>
      <c r="E190" s="33"/>
      <c r="F190" s="33" t="s">
        <v>122</v>
      </c>
      <c r="G190" s="23">
        <f>G191</f>
        <v>450000</v>
      </c>
      <c r="H190" s="23">
        <f t="shared" si="31"/>
        <v>431668.08</v>
      </c>
      <c r="I190" s="24">
        <f t="shared" si="21"/>
        <v>0.95926240000000007</v>
      </c>
      <c r="J190" s="23">
        <f t="shared" si="31"/>
        <v>18331.919999999984</v>
      </c>
    </row>
    <row r="191" spans="1:215" x14ac:dyDescent="0.2">
      <c r="A191" s="32"/>
      <c r="B191" s="32"/>
      <c r="C191" s="32">
        <v>363</v>
      </c>
      <c r="D191" s="32"/>
      <c r="E191" s="33"/>
      <c r="F191" s="33" t="s">
        <v>61</v>
      </c>
      <c r="G191" s="23">
        <f>G192</f>
        <v>450000</v>
      </c>
      <c r="H191" s="23">
        <f t="shared" si="31"/>
        <v>431668.08</v>
      </c>
      <c r="I191" s="24">
        <f t="shared" si="21"/>
        <v>0.95926240000000007</v>
      </c>
      <c r="J191" s="23">
        <f t="shared" si="31"/>
        <v>18331.919999999984</v>
      </c>
    </row>
    <row r="192" spans="1:215" s="139" customFormat="1" x14ac:dyDescent="0.2">
      <c r="A192" s="34"/>
      <c r="B192" s="34"/>
      <c r="C192" s="34"/>
      <c r="D192" s="34">
        <v>3631</v>
      </c>
      <c r="E192" s="35"/>
      <c r="F192" s="35" t="s">
        <v>123</v>
      </c>
      <c r="G192" s="151">
        <v>450000</v>
      </c>
      <c r="H192" s="151">
        <v>431668.08</v>
      </c>
      <c r="I192" s="152">
        <f t="shared" si="21"/>
        <v>0.95926240000000007</v>
      </c>
      <c r="J192" s="151">
        <f>G192-H192</f>
        <v>18331.919999999984</v>
      </c>
      <c r="K192" s="153" t="s">
        <v>308</v>
      </c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153"/>
      <c r="BN192" s="153"/>
      <c r="BO192" s="153"/>
      <c r="BP192" s="153"/>
      <c r="BQ192" s="153"/>
      <c r="BR192" s="153"/>
      <c r="BS192" s="153"/>
      <c r="BT192" s="153"/>
      <c r="BU192" s="153"/>
      <c r="BV192" s="153"/>
      <c r="BW192" s="153"/>
      <c r="BX192" s="153"/>
      <c r="BY192" s="153"/>
      <c r="BZ192" s="153"/>
      <c r="CA192" s="153"/>
      <c r="CB192" s="153"/>
      <c r="CC192" s="153"/>
      <c r="CD192" s="153"/>
      <c r="CE192" s="153"/>
      <c r="CF192" s="153"/>
      <c r="CG192" s="153"/>
      <c r="CH192" s="153"/>
      <c r="CI192" s="153"/>
      <c r="CJ192" s="153"/>
      <c r="CK192" s="153"/>
      <c r="CL192" s="153"/>
      <c r="CM192" s="153"/>
      <c r="CN192" s="153"/>
      <c r="CO192" s="153"/>
      <c r="CP192" s="153"/>
      <c r="CQ192" s="153"/>
      <c r="CR192" s="153"/>
      <c r="CS192" s="153"/>
      <c r="CT192" s="153"/>
      <c r="CU192" s="153"/>
      <c r="CV192" s="153"/>
      <c r="CW192" s="153"/>
      <c r="CX192" s="153"/>
      <c r="CY192" s="153"/>
      <c r="CZ192" s="153"/>
      <c r="DA192" s="153"/>
      <c r="DB192" s="153"/>
      <c r="DC192" s="153"/>
      <c r="DD192" s="153"/>
      <c r="DE192" s="153"/>
      <c r="DF192" s="153"/>
      <c r="DG192" s="153"/>
      <c r="DH192" s="153"/>
      <c r="DI192" s="153"/>
      <c r="DJ192" s="153"/>
      <c r="DK192" s="153"/>
      <c r="DL192" s="153"/>
      <c r="DM192" s="153"/>
      <c r="DN192" s="153"/>
      <c r="DO192" s="153"/>
      <c r="DP192" s="153"/>
      <c r="DQ192" s="153"/>
      <c r="DR192" s="153"/>
      <c r="DS192" s="153"/>
      <c r="DT192" s="153"/>
      <c r="DU192" s="153"/>
      <c r="DV192" s="153"/>
      <c r="DW192" s="153"/>
      <c r="DX192" s="153"/>
      <c r="DY192" s="153"/>
      <c r="DZ192" s="153"/>
      <c r="EA192" s="153"/>
      <c r="EB192" s="153"/>
      <c r="EC192" s="153"/>
      <c r="ED192" s="153"/>
      <c r="EE192" s="153"/>
      <c r="EF192" s="153"/>
      <c r="EG192" s="153"/>
      <c r="EH192" s="153"/>
      <c r="EI192" s="153"/>
      <c r="EJ192" s="153"/>
      <c r="EK192" s="153"/>
      <c r="EL192" s="153"/>
      <c r="EM192" s="153"/>
      <c r="EN192" s="153"/>
      <c r="EO192" s="153"/>
      <c r="EP192" s="153"/>
      <c r="EQ192" s="153"/>
      <c r="ER192" s="153"/>
      <c r="ES192" s="153"/>
      <c r="ET192" s="153"/>
      <c r="EU192" s="153"/>
      <c r="EV192" s="153"/>
      <c r="EW192" s="153"/>
      <c r="EX192" s="153"/>
      <c r="EY192" s="153"/>
      <c r="EZ192" s="153"/>
      <c r="FA192" s="153"/>
      <c r="FB192" s="153"/>
      <c r="FC192" s="153"/>
      <c r="FD192" s="153"/>
      <c r="FE192" s="153"/>
      <c r="FF192" s="153"/>
      <c r="FG192" s="153"/>
      <c r="FH192" s="153"/>
      <c r="FI192" s="153"/>
      <c r="FJ192" s="153"/>
      <c r="FK192" s="153"/>
      <c r="FL192" s="153"/>
      <c r="FM192" s="153"/>
      <c r="FN192" s="153"/>
      <c r="FO192" s="153"/>
      <c r="FP192" s="153"/>
      <c r="FQ192" s="153"/>
      <c r="FR192" s="153"/>
      <c r="FS192" s="153"/>
      <c r="FT192" s="153"/>
      <c r="FU192" s="153"/>
      <c r="FV192" s="153"/>
      <c r="FW192" s="153"/>
      <c r="FX192" s="153"/>
      <c r="FY192" s="153"/>
      <c r="FZ192" s="153"/>
      <c r="GA192" s="153"/>
      <c r="GB192" s="153"/>
      <c r="GC192" s="153"/>
      <c r="GD192" s="153"/>
      <c r="GE192" s="153"/>
      <c r="GF192" s="153"/>
      <c r="GG192" s="153"/>
      <c r="GH192" s="153"/>
      <c r="GI192" s="153"/>
      <c r="GJ192" s="153"/>
      <c r="GK192" s="153"/>
      <c r="GL192" s="153"/>
    </row>
    <row r="193" spans="1:215" x14ac:dyDescent="0.2">
      <c r="A193" s="200" t="s">
        <v>209</v>
      </c>
      <c r="B193" s="200"/>
      <c r="C193" s="200"/>
      <c r="D193" s="200"/>
      <c r="E193" s="200"/>
      <c r="F193" s="200"/>
      <c r="G193" s="29">
        <f>G194</f>
        <v>70000</v>
      </c>
      <c r="H193" s="29">
        <f t="shared" ref="H193:J196" si="32">H194</f>
        <v>71010.009999999995</v>
      </c>
      <c r="I193" s="30">
        <f t="shared" si="21"/>
        <v>1.0144287142857142</v>
      </c>
      <c r="J193" s="29">
        <f t="shared" si="32"/>
        <v>-1010.0099999999948</v>
      </c>
      <c r="GM193" s="40"/>
      <c r="GN193" s="40"/>
      <c r="GO193" s="40"/>
      <c r="GP193" s="40"/>
      <c r="GQ193" s="40"/>
      <c r="GR193" s="40"/>
      <c r="GS193" s="40"/>
      <c r="GT193" s="40"/>
      <c r="GU193" s="40"/>
      <c r="GV193" s="40"/>
      <c r="GW193" s="40"/>
      <c r="GX193" s="40"/>
      <c r="GY193" s="40"/>
      <c r="GZ193" s="40"/>
      <c r="HA193" s="40"/>
      <c r="HB193" s="40"/>
      <c r="HC193" s="40"/>
      <c r="HD193" s="40"/>
      <c r="HE193" s="40"/>
      <c r="HF193" s="40"/>
      <c r="HG193" s="40"/>
    </row>
    <row r="194" spans="1:215" x14ac:dyDescent="0.2">
      <c r="A194" s="32">
        <v>3</v>
      </c>
      <c r="B194" s="32"/>
      <c r="C194" s="32"/>
      <c r="D194" s="32"/>
      <c r="E194" s="33"/>
      <c r="F194" s="33" t="s">
        <v>69</v>
      </c>
      <c r="G194" s="133">
        <f>G195</f>
        <v>70000</v>
      </c>
      <c r="H194" s="133">
        <f t="shared" si="32"/>
        <v>71010.009999999995</v>
      </c>
      <c r="I194" s="158">
        <f t="shared" si="21"/>
        <v>1.0144287142857142</v>
      </c>
      <c r="J194" s="133">
        <f t="shared" si="32"/>
        <v>-1010.0099999999948</v>
      </c>
    </row>
    <row r="195" spans="1:215" x14ac:dyDescent="0.2">
      <c r="A195" s="32"/>
      <c r="B195" s="32">
        <v>36</v>
      </c>
      <c r="C195" s="32"/>
      <c r="D195" s="32"/>
      <c r="E195" s="33"/>
      <c r="F195" s="33" t="s">
        <v>122</v>
      </c>
      <c r="G195" s="133">
        <f>G196</f>
        <v>70000</v>
      </c>
      <c r="H195" s="133">
        <f t="shared" si="32"/>
        <v>71010.009999999995</v>
      </c>
      <c r="I195" s="158">
        <f t="shared" si="21"/>
        <v>1.0144287142857142</v>
      </c>
      <c r="J195" s="133">
        <f t="shared" si="32"/>
        <v>-1010.0099999999948</v>
      </c>
    </row>
    <row r="196" spans="1:215" x14ac:dyDescent="0.2">
      <c r="A196" s="32"/>
      <c r="B196" s="32"/>
      <c r="C196" s="32">
        <v>363</v>
      </c>
      <c r="D196" s="32"/>
      <c r="E196" s="33"/>
      <c r="F196" s="33" t="s">
        <v>61</v>
      </c>
      <c r="G196" s="133">
        <f>G197</f>
        <v>70000</v>
      </c>
      <c r="H196" s="133">
        <f t="shared" si="32"/>
        <v>71010.009999999995</v>
      </c>
      <c r="I196" s="158">
        <f t="shared" si="21"/>
        <v>1.0144287142857142</v>
      </c>
      <c r="J196" s="133">
        <f t="shared" si="32"/>
        <v>-1010.0099999999948</v>
      </c>
    </row>
    <row r="197" spans="1:215" s="139" customFormat="1" x14ac:dyDescent="0.2">
      <c r="A197" s="34"/>
      <c r="B197" s="34"/>
      <c r="C197" s="34"/>
      <c r="D197" s="34">
        <v>3631</v>
      </c>
      <c r="E197" s="35"/>
      <c r="F197" s="35" t="s">
        <v>123</v>
      </c>
      <c r="G197" s="156">
        <v>70000</v>
      </c>
      <c r="H197" s="151">
        <v>71010.009999999995</v>
      </c>
      <c r="I197" s="152">
        <f t="shared" si="21"/>
        <v>1.0144287142857142</v>
      </c>
      <c r="J197" s="151">
        <f>G197-H197</f>
        <v>-1010.0099999999948</v>
      </c>
      <c r="K197" s="153" t="s">
        <v>308</v>
      </c>
      <c r="L197" s="153"/>
      <c r="M197" s="153"/>
      <c r="N197" s="153"/>
      <c r="O197" s="153"/>
      <c r="P197" s="153"/>
      <c r="Q197" s="153"/>
      <c r="R197" s="153"/>
      <c r="S197" s="153"/>
      <c r="T197" s="153"/>
      <c r="U197" s="153"/>
      <c r="V197" s="153"/>
      <c r="W197" s="153"/>
      <c r="X197" s="153"/>
      <c r="Y197" s="153"/>
      <c r="Z197" s="153"/>
      <c r="AA197" s="153"/>
      <c r="AB197" s="153"/>
      <c r="AC197" s="153"/>
      <c r="AD197" s="153"/>
      <c r="AE197" s="153"/>
      <c r="AF197" s="153"/>
      <c r="AG197" s="153"/>
      <c r="AH197" s="153"/>
      <c r="AI197" s="153"/>
      <c r="AJ197" s="153"/>
      <c r="AK197" s="153"/>
      <c r="AL197" s="153"/>
      <c r="AM197" s="153"/>
      <c r="AN197" s="153"/>
      <c r="AO197" s="153"/>
      <c r="AP197" s="153"/>
      <c r="AQ197" s="153"/>
      <c r="AR197" s="153"/>
      <c r="AS197" s="153"/>
      <c r="AT197" s="153"/>
      <c r="AU197" s="153"/>
      <c r="AV197" s="153"/>
      <c r="AW197" s="153"/>
      <c r="AX197" s="153"/>
      <c r="AY197" s="153"/>
      <c r="AZ197" s="153"/>
      <c r="BA197" s="153"/>
      <c r="BB197" s="153"/>
      <c r="BC197" s="153"/>
      <c r="BD197" s="153"/>
      <c r="BE197" s="153"/>
      <c r="BF197" s="153"/>
      <c r="BG197" s="153"/>
      <c r="BH197" s="153"/>
      <c r="BI197" s="153"/>
      <c r="BJ197" s="153"/>
      <c r="BK197" s="153"/>
      <c r="BL197" s="153"/>
      <c r="BM197" s="153"/>
      <c r="BN197" s="153"/>
      <c r="BO197" s="153"/>
      <c r="BP197" s="153"/>
      <c r="BQ197" s="153"/>
      <c r="BR197" s="153"/>
      <c r="BS197" s="153"/>
      <c r="BT197" s="153"/>
      <c r="BU197" s="153"/>
      <c r="BV197" s="153"/>
      <c r="BW197" s="153"/>
      <c r="BX197" s="153"/>
      <c r="BY197" s="153"/>
      <c r="BZ197" s="153"/>
      <c r="CA197" s="153"/>
      <c r="CB197" s="153"/>
      <c r="CC197" s="153"/>
      <c r="CD197" s="153"/>
      <c r="CE197" s="153"/>
      <c r="CF197" s="153"/>
      <c r="CG197" s="153"/>
      <c r="CH197" s="153"/>
      <c r="CI197" s="153"/>
      <c r="CJ197" s="153"/>
      <c r="CK197" s="153"/>
      <c r="CL197" s="153"/>
      <c r="CM197" s="153"/>
      <c r="CN197" s="153"/>
      <c r="CO197" s="153"/>
      <c r="CP197" s="153"/>
      <c r="CQ197" s="153"/>
      <c r="CR197" s="153"/>
      <c r="CS197" s="153"/>
      <c r="CT197" s="153"/>
      <c r="CU197" s="153"/>
      <c r="CV197" s="153"/>
      <c r="CW197" s="153"/>
      <c r="CX197" s="153"/>
      <c r="CY197" s="153"/>
      <c r="CZ197" s="153"/>
      <c r="DA197" s="153"/>
      <c r="DB197" s="153"/>
      <c r="DC197" s="153"/>
      <c r="DD197" s="153"/>
      <c r="DE197" s="153"/>
      <c r="DF197" s="153"/>
      <c r="DG197" s="153"/>
      <c r="DH197" s="153"/>
      <c r="DI197" s="153"/>
      <c r="DJ197" s="153"/>
      <c r="DK197" s="153"/>
      <c r="DL197" s="153"/>
      <c r="DM197" s="153"/>
      <c r="DN197" s="153"/>
      <c r="DO197" s="153"/>
      <c r="DP197" s="153"/>
      <c r="DQ197" s="153"/>
      <c r="DR197" s="153"/>
      <c r="DS197" s="153"/>
      <c r="DT197" s="153"/>
      <c r="DU197" s="153"/>
      <c r="DV197" s="153"/>
      <c r="DW197" s="153"/>
      <c r="DX197" s="153"/>
      <c r="DY197" s="153"/>
      <c r="DZ197" s="153"/>
      <c r="EA197" s="153"/>
      <c r="EB197" s="153"/>
      <c r="EC197" s="153"/>
      <c r="ED197" s="153"/>
      <c r="EE197" s="153"/>
      <c r="EF197" s="153"/>
      <c r="EG197" s="153"/>
      <c r="EH197" s="153"/>
      <c r="EI197" s="153"/>
      <c r="EJ197" s="153"/>
      <c r="EK197" s="153"/>
      <c r="EL197" s="153"/>
      <c r="EM197" s="153"/>
      <c r="EN197" s="153"/>
      <c r="EO197" s="153"/>
      <c r="EP197" s="153"/>
      <c r="EQ197" s="153"/>
      <c r="ER197" s="153"/>
      <c r="ES197" s="153"/>
      <c r="ET197" s="153"/>
      <c r="EU197" s="153"/>
      <c r="EV197" s="153"/>
      <c r="EW197" s="153"/>
      <c r="EX197" s="153"/>
      <c r="EY197" s="153"/>
      <c r="EZ197" s="153"/>
      <c r="FA197" s="153"/>
      <c r="FB197" s="153"/>
      <c r="FC197" s="153"/>
      <c r="FD197" s="153"/>
      <c r="FE197" s="153"/>
      <c r="FF197" s="153"/>
      <c r="FG197" s="153"/>
      <c r="FH197" s="153"/>
      <c r="FI197" s="153"/>
      <c r="FJ197" s="153"/>
      <c r="FK197" s="153"/>
      <c r="FL197" s="153"/>
      <c r="FM197" s="153"/>
      <c r="FN197" s="153"/>
      <c r="FO197" s="153"/>
      <c r="FP197" s="153"/>
      <c r="FQ197" s="153"/>
      <c r="FR197" s="153"/>
      <c r="FS197" s="153"/>
      <c r="FT197" s="153"/>
      <c r="FU197" s="153"/>
      <c r="FV197" s="153"/>
      <c r="FW197" s="153"/>
      <c r="FX197" s="153"/>
      <c r="FY197" s="153"/>
      <c r="FZ197" s="153"/>
      <c r="GA197" s="153"/>
      <c r="GB197" s="153"/>
      <c r="GC197" s="153"/>
      <c r="GD197" s="153"/>
      <c r="GE197" s="153"/>
      <c r="GF197" s="153"/>
      <c r="GG197" s="153"/>
      <c r="GH197" s="153"/>
      <c r="GI197" s="153"/>
      <c r="GJ197" s="153"/>
      <c r="GK197" s="153"/>
      <c r="GL197" s="153"/>
    </row>
    <row r="198" spans="1:215" x14ac:dyDescent="0.2">
      <c r="A198" s="200" t="s">
        <v>210</v>
      </c>
      <c r="B198" s="200"/>
      <c r="C198" s="200"/>
      <c r="D198" s="200"/>
      <c r="E198" s="200"/>
      <c r="F198" s="200"/>
      <c r="G198" s="29">
        <f>G199</f>
        <v>90000</v>
      </c>
      <c r="H198" s="29">
        <f>H199</f>
        <v>79955.179999999993</v>
      </c>
      <c r="I198" s="30">
        <f t="shared" si="21"/>
        <v>0.88839088888888884</v>
      </c>
      <c r="J198" s="29">
        <f>J199</f>
        <v>10044.82</v>
      </c>
      <c r="GM198" s="40"/>
      <c r="GN198" s="40"/>
      <c r="GO198" s="40"/>
      <c r="GP198" s="40"/>
      <c r="GQ198" s="40"/>
      <c r="GR198" s="40"/>
      <c r="GS198" s="40"/>
      <c r="GT198" s="40"/>
      <c r="GU198" s="40"/>
      <c r="GV198" s="40"/>
      <c r="GW198" s="40"/>
      <c r="GX198" s="40"/>
      <c r="GY198" s="40"/>
      <c r="GZ198" s="40"/>
      <c r="HA198" s="40"/>
      <c r="HB198" s="40"/>
      <c r="HC198" s="40"/>
      <c r="HD198" s="40"/>
      <c r="HE198" s="40"/>
      <c r="HF198" s="40"/>
      <c r="HG198" s="40"/>
    </row>
    <row r="199" spans="1:215" x14ac:dyDescent="0.2">
      <c r="A199" s="32">
        <v>3</v>
      </c>
      <c r="B199" s="32"/>
      <c r="C199" s="32"/>
      <c r="D199" s="32"/>
      <c r="E199" s="33"/>
      <c r="F199" s="33" t="s">
        <v>69</v>
      </c>
      <c r="G199" s="23">
        <f>G200+G203</f>
        <v>90000</v>
      </c>
      <c r="H199" s="23">
        <f>H200+H203</f>
        <v>79955.179999999993</v>
      </c>
      <c r="I199" s="24">
        <f t="shared" si="21"/>
        <v>0.88839088888888884</v>
      </c>
      <c r="J199" s="23">
        <f>J200+J203</f>
        <v>10044.82</v>
      </c>
    </row>
    <row r="200" spans="1:215" ht="22.5" x14ac:dyDescent="0.2">
      <c r="A200" s="32"/>
      <c r="B200" s="32">
        <v>36</v>
      </c>
      <c r="C200" s="32"/>
      <c r="D200" s="32"/>
      <c r="E200" s="33"/>
      <c r="F200" s="36" t="s">
        <v>109</v>
      </c>
      <c r="G200" s="23">
        <f>G201</f>
        <v>49000</v>
      </c>
      <c r="H200" s="23">
        <f t="shared" ref="H200:J201" si="33">H201</f>
        <v>44142.29</v>
      </c>
      <c r="I200" s="24">
        <f t="shared" si="21"/>
        <v>0.90086306122448978</v>
      </c>
      <c r="J200" s="23">
        <f t="shared" si="33"/>
        <v>4857.7099999999991</v>
      </c>
    </row>
    <row r="201" spans="1:215" x14ac:dyDescent="0.2">
      <c r="A201" s="32"/>
      <c r="B201" s="32"/>
      <c r="C201" s="32">
        <v>363</v>
      </c>
      <c r="D201" s="32"/>
      <c r="E201" s="33"/>
      <c r="F201" s="33" t="s">
        <v>110</v>
      </c>
      <c r="G201" s="23">
        <f>G202</f>
        <v>49000</v>
      </c>
      <c r="H201" s="23">
        <f t="shared" si="33"/>
        <v>44142.29</v>
      </c>
      <c r="I201" s="24">
        <f t="shared" si="21"/>
        <v>0.90086306122448978</v>
      </c>
      <c r="J201" s="23">
        <f t="shared" si="33"/>
        <v>4857.7099999999991</v>
      </c>
    </row>
    <row r="202" spans="1:215" s="139" customFormat="1" x14ac:dyDescent="0.2">
      <c r="A202" s="34"/>
      <c r="B202" s="34"/>
      <c r="C202" s="34"/>
      <c r="D202" s="34">
        <v>3631</v>
      </c>
      <c r="E202" s="35"/>
      <c r="F202" s="35" t="s">
        <v>111</v>
      </c>
      <c r="G202" s="151">
        <v>49000</v>
      </c>
      <c r="H202" s="151">
        <v>44142.29</v>
      </c>
      <c r="I202" s="152">
        <f t="shared" si="21"/>
        <v>0.90086306122448978</v>
      </c>
      <c r="J202" s="151">
        <f>G202-H202</f>
        <v>4857.7099999999991</v>
      </c>
      <c r="K202" s="153" t="s">
        <v>308</v>
      </c>
      <c r="L202" s="153"/>
      <c r="M202" s="153"/>
      <c r="N202" s="153"/>
      <c r="O202" s="153"/>
      <c r="P202" s="153"/>
      <c r="Q202" s="153"/>
      <c r="R202" s="153"/>
      <c r="S202" s="153"/>
      <c r="T202" s="153"/>
      <c r="U202" s="153"/>
      <c r="V202" s="153"/>
      <c r="W202" s="153"/>
      <c r="X202" s="153"/>
      <c r="Y202" s="153"/>
      <c r="Z202" s="153"/>
      <c r="AA202" s="153"/>
      <c r="AB202" s="153"/>
      <c r="AC202" s="153"/>
      <c r="AD202" s="153"/>
      <c r="AE202" s="153"/>
      <c r="AF202" s="153"/>
      <c r="AG202" s="153"/>
      <c r="AH202" s="153"/>
      <c r="AI202" s="153"/>
      <c r="AJ202" s="153"/>
      <c r="AK202" s="153"/>
      <c r="AL202" s="153"/>
      <c r="AM202" s="153"/>
      <c r="AN202" s="153"/>
      <c r="AO202" s="153"/>
      <c r="AP202" s="153"/>
      <c r="AQ202" s="153"/>
      <c r="AR202" s="153"/>
      <c r="AS202" s="153"/>
      <c r="AT202" s="153"/>
      <c r="AU202" s="153"/>
      <c r="AV202" s="153"/>
      <c r="AW202" s="153"/>
      <c r="AX202" s="153"/>
      <c r="AY202" s="153"/>
      <c r="AZ202" s="153"/>
      <c r="BA202" s="153"/>
      <c r="BB202" s="153"/>
      <c r="BC202" s="153"/>
      <c r="BD202" s="153"/>
      <c r="BE202" s="153"/>
      <c r="BF202" s="153"/>
      <c r="BG202" s="153"/>
      <c r="BH202" s="153"/>
      <c r="BI202" s="153"/>
      <c r="BJ202" s="153"/>
      <c r="BK202" s="153"/>
      <c r="BL202" s="153"/>
      <c r="BM202" s="153"/>
      <c r="BN202" s="153"/>
      <c r="BO202" s="153"/>
      <c r="BP202" s="153"/>
      <c r="BQ202" s="153"/>
      <c r="BR202" s="153"/>
      <c r="BS202" s="153"/>
      <c r="BT202" s="153"/>
      <c r="BU202" s="153"/>
      <c r="BV202" s="153"/>
      <c r="BW202" s="153"/>
      <c r="BX202" s="153"/>
      <c r="BY202" s="153"/>
      <c r="BZ202" s="153"/>
      <c r="CA202" s="153"/>
      <c r="CB202" s="153"/>
      <c r="CC202" s="153"/>
      <c r="CD202" s="153"/>
      <c r="CE202" s="153"/>
      <c r="CF202" s="153"/>
      <c r="CG202" s="153"/>
      <c r="CH202" s="153"/>
      <c r="CI202" s="153"/>
      <c r="CJ202" s="153"/>
      <c r="CK202" s="153"/>
      <c r="CL202" s="153"/>
      <c r="CM202" s="153"/>
      <c r="CN202" s="153"/>
      <c r="CO202" s="153"/>
      <c r="CP202" s="153"/>
      <c r="CQ202" s="153"/>
      <c r="CR202" s="153"/>
      <c r="CS202" s="153"/>
      <c r="CT202" s="153"/>
      <c r="CU202" s="153"/>
      <c r="CV202" s="153"/>
      <c r="CW202" s="153"/>
      <c r="CX202" s="153"/>
      <c r="CY202" s="153"/>
      <c r="CZ202" s="153"/>
      <c r="DA202" s="153"/>
      <c r="DB202" s="153"/>
      <c r="DC202" s="153"/>
      <c r="DD202" s="153"/>
      <c r="DE202" s="153"/>
      <c r="DF202" s="153"/>
      <c r="DG202" s="153"/>
      <c r="DH202" s="153"/>
      <c r="DI202" s="153"/>
      <c r="DJ202" s="153"/>
      <c r="DK202" s="153"/>
      <c r="DL202" s="153"/>
      <c r="DM202" s="153"/>
      <c r="DN202" s="153"/>
      <c r="DO202" s="153"/>
      <c r="DP202" s="153"/>
      <c r="DQ202" s="153"/>
      <c r="DR202" s="153"/>
      <c r="DS202" s="153"/>
      <c r="DT202" s="153"/>
      <c r="DU202" s="153"/>
      <c r="DV202" s="153"/>
      <c r="DW202" s="153"/>
      <c r="DX202" s="153"/>
      <c r="DY202" s="153"/>
      <c r="DZ202" s="153"/>
      <c r="EA202" s="153"/>
      <c r="EB202" s="153"/>
      <c r="EC202" s="153"/>
      <c r="ED202" s="153"/>
      <c r="EE202" s="153"/>
      <c r="EF202" s="153"/>
      <c r="EG202" s="153"/>
      <c r="EH202" s="153"/>
      <c r="EI202" s="153"/>
      <c r="EJ202" s="153"/>
      <c r="EK202" s="153"/>
      <c r="EL202" s="153"/>
      <c r="EM202" s="153"/>
      <c r="EN202" s="153"/>
      <c r="EO202" s="153"/>
      <c r="EP202" s="153"/>
      <c r="EQ202" s="153"/>
      <c r="ER202" s="153"/>
      <c r="ES202" s="153"/>
      <c r="ET202" s="153"/>
      <c r="EU202" s="153"/>
      <c r="EV202" s="153"/>
      <c r="EW202" s="153"/>
      <c r="EX202" s="153"/>
      <c r="EY202" s="153"/>
      <c r="EZ202" s="153"/>
      <c r="FA202" s="153"/>
      <c r="FB202" s="153"/>
      <c r="FC202" s="153"/>
      <c r="FD202" s="153"/>
      <c r="FE202" s="153"/>
      <c r="FF202" s="153"/>
      <c r="FG202" s="153"/>
      <c r="FH202" s="153"/>
      <c r="FI202" s="153"/>
      <c r="FJ202" s="153"/>
      <c r="FK202" s="153"/>
      <c r="FL202" s="153"/>
      <c r="FM202" s="153"/>
      <c r="FN202" s="153"/>
      <c r="FO202" s="153"/>
      <c r="FP202" s="153"/>
      <c r="FQ202" s="153"/>
      <c r="FR202" s="153"/>
      <c r="FS202" s="153"/>
      <c r="FT202" s="153"/>
      <c r="FU202" s="153"/>
      <c r="FV202" s="153"/>
      <c r="FW202" s="153"/>
      <c r="FX202" s="153"/>
      <c r="FY202" s="153"/>
      <c r="FZ202" s="153"/>
      <c r="GA202" s="153"/>
      <c r="GB202" s="153"/>
      <c r="GC202" s="153"/>
      <c r="GD202" s="153"/>
      <c r="GE202" s="153"/>
      <c r="GF202" s="153"/>
      <c r="GG202" s="153"/>
      <c r="GH202" s="153"/>
      <c r="GI202" s="153"/>
      <c r="GJ202" s="153"/>
      <c r="GK202" s="153"/>
      <c r="GL202" s="153"/>
    </row>
    <row r="203" spans="1:215" ht="33.75" x14ac:dyDescent="0.2">
      <c r="A203" s="32"/>
      <c r="B203" s="32">
        <v>37</v>
      </c>
      <c r="C203" s="32"/>
      <c r="D203" s="32"/>
      <c r="E203" s="33"/>
      <c r="F203" s="36" t="s">
        <v>113</v>
      </c>
      <c r="G203" s="23">
        <f>G204</f>
        <v>41000</v>
      </c>
      <c r="H203" s="23">
        <f t="shared" ref="H203:J204" si="34">H204</f>
        <v>35812.89</v>
      </c>
      <c r="I203" s="24">
        <f t="shared" si="21"/>
        <v>0.87348512195121952</v>
      </c>
      <c r="J203" s="23">
        <f t="shared" si="34"/>
        <v>5187.1100000000006</v>
      </c>
    </row>
    <row r="204" spans="1:215" ht="22.5" x14ac:dyDescent="0.2">
      <c r="A204" s="32"/>
      <c r="B204" s="32"/>
      <c r="C204" s="32">
        <v>372</v>
      </c>
      <c r="D204" s="32"/>
      <c r="E204" s="33"/>
      <c r="F204" s="36" t="s">
        <v>211</v>
      </c>
      <c r="G204" s="23">
        <f>G205</f>
        <v>41000</v>
      </c>
      <c r="H204" s="23">
        <f t="shared" si="34"/>
        <v>35812.89</v>
      </c>
      <c r="I204" s="24">
        <f t="shared" ref="I204:I227" si="35">H204/G204</f>
        <v>0.87348512195121952</v>
      </c>
      <c r="J204" s="23">
        <f t="shared" si="34"/>
        <v>5187.1100000000006</v>
      </c>
    </row>
    <row r="205" spans="1:215" s="139" customFormat="1" ht="22.5" x14ac:dyDescent="0.2">
      <c r="A205" s="34"/>
      <c r="B205" s="34"/>
      <c r="C205" s="34"/>
      <c r="D205" s="34">
        <v>3722</v>
      </c>
      <c r="E205" s="35"/>
      <c r="F205" s="154" t="s">
        <v>212</v>
      </c>
      <c r="G205" s="151">
        <f>'IZVRŠENJE PRORAČUNA 2020.'!H122</f>
        <v>41000</v>
      </c>
      <c r="H205" s="151">
        <v>35812.89</v>
      </c>
      <c r="I205" s="152">
        <f t="shared" si="35"/>
        <v>0.87348512195121952</v>
      </c>
      <c r="J205" s="151">
        <f>'IZVRŠENJE PRORAČUNA 2020.'!K122</f>
        <v>5187.1100000000006</v>
      </c>
      <c r="K205" s="153"/>
      <c r="L205" s="153"/>
      <c r="M205" s="153"/>
      <c r="N205" s="153"/>
      <c r="O205" s="153"/>
      <c r="P205" s="153"/>
      <c r="Q205" s="153"/>
      <c r="R205" s="153"/>
      <c r="S205" s="153"/>
      <c r="T205" s="153"/>
      <c r="U205" s="153"/>
      <c r="V205" s="153"/>
      <c r="W205" s="153"/>
      <c r="X205" s="153"/>
      <c r="Y205" s="153"/>
      <c r="Z205" s="153"/>
      <c r="AA205" s="153"/>
      <c r="AB205" s="153"/>
      <c r="AC205" s="153"/>
      <c r="AD205" s="153"/>
      <c r="AE205" s="153"/>
      <c r="AF205" s="153"/>
      <c r="AG205" s="153"/>
      <c r="AH205" s="153"/>
      <c r="AI205" s="153"/>
      <c r="AJ205" s="153"/>
      <c r="AK205" s="153"/>
      <c r="AL205" s="153"/>
      <c r="AM205" s="153"/>
      <c r="AN205" s="153"/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/>
      <c r="AY205" s="153"/>
      <c r="AZ205" s="153"/>
      <c r="BA205" s="153"/>
      <c r="BB205" s="153"/>
      <c r="BC205" s="153"/>
      <c r="BD205" s="153"/>
      <c r="BE205" s="153"/>
      <c r="BF205" s="153"/>
      <c r="BG205" s="153"/>
      <c r="BH205" s="153"/>
      <c r="BI205" s="153"/>
      <c r="BJ205" s="153"/>
      <c r="BK205" s="153"/>
      <c r="BL205" s="153"/>
      <c r="BM205" s="153"/>
      <c r="BN205" s="153"/>
      <c r="BO205" s="153"/>
      <c r="BP205" s="153"/>
      <c r="BQ205" s="153"/>
      <c r="BR205" s="153"/>
      <c r="BS205" s="153"/>
      <c r="BT205" s="153"/>
      <c r="BU205" s="153"/>
      <c r="BV205" s="153"/>
      <c r="BW205" s="153"/>
      <c r="BX205" s="153"/>
      <c r="BY205" s="153"/>
      <c r="BZ205" s="153"/>
      <c r="CA205" s="153"/>
      <c r="CB205" s="153"/>
      <c r="CC205" s="153"/>
      <c r="CD205" s="153"/>
      <c r="CE205" s="153"/>
      <c r="CF205" s="153"/>
      <c r="CG205" s="153"/>
      <c r="CH205" s="153"/>
      <c r="CI205" s="153"/>
      <c r="CJ205" s="153"/>
      <c r="CK205" s="153"/>
      <c r="CL205" s="153"/>
      <c r="CM205" s="153"/>
      <c r="CN205" s="153"/>
      <c r="CO205" s="153"/>
      <c r="CP205" s="153"/>
      <c r="CQ205" s="153"/>
      <c r="CR205" s="153"/>
      <c r="CS205" s="153"/>
      <c r="CT205" s="153"/>
      <c r="CU205" s="153"/>
      <c r="CV205" s="153"/>
      <c r="CW205" s="153"/>
      <c r="CX205" s="153"/>
      <c r="CY205" s="153"/>
      <c r="CZ205" s="153"/>
      <c r="DA205" s="153"/>
      <c r="DB205" s="153"/>
      <c r="DC205" s="153"/>
      <c r="DD205" s="153"/>
      <c r="DE205" s="153"/>
      <c r="DF205" s="153"/>
      <c r="DG205" s="153"/>
      <c r="DH205" s="153"/>
      <c r="DI205" s="153"/>
      <c r="DJ205" s="153"/>
      <c r="DK205" s="153"/>
      <c r="DL205" s="153"/>
      <c r="DM205" s="153"/>
      <c r="DN205" s="153"/>
      <c r="DO205" s="153"/>
      <c r="DP205" s="153"/>
      <c r="DQ205" s="153"/>
      <c r="DR205" s="153"/>
      <c r="DS205" s="153"/>
      <c r="DT205" s="153"/>
      <c r="DU205" s="153"/>
      <c r="DV205" s="153"/>
      <c r="DW205" s="153"/>
      <c r="DX205" s="153"/>
      <c r="DY205" s="153"/>
      <c r="DZ205" s="153"/>
      <c r="EA205" s="153"/>
      <c r="EB205" s="153"/>
      <c r="EC205" s="153"/>
      <c r="ED205" s="153"/>
      <c r="EE205" s="153"/>
      <c r="EF205" s="153"/>
      <c r="EG205" s="153"/>
      <c r="EH205" s="153"/>
      <c r="EI205" s="153"/>
      <c r="EJ205" s="153"/>
      <c r="EK205" s="153"/>
      <c r="EL205" s="153"/>
      <c r="EM205" s="153"/>
      <c r="EN205" s="153"/>
      <c r="EO205" s="153"/>
      <c r="EP205" s="153"/>
      <c r="EQ205" s="153"/>
      <c r="ER205" s="153"/>
      <c r="ES205" s="153"/>
      <c r="ET205" s="153"/>
      <c r="EU205" s="153"/>
      <c r="EV205" s="153"/>
      <c r="EW205" s="153"/>
      <c r="EX205" s="153"/>
      <c r="EY205" s="153"/>
      <c r="EZ205" s="153"/>
      <c r="FA205" s="153"/>
      <c r="FB205" s="153"/>
      <c r="FC205" s="153"/>
      <c r="FD205" s="153"/>
      <c r="FE205" s="153"/>
      <c r="FF205" s="153"/>
      <c r="FG205" s="153"/>
      <c r="FH205" s="153"/>
      <c r="FI205" s="153"/>
      <c r="FJ205" s="153"/>
      <c r="FK205" s="153"/>
      <c r="FL205" s="153"/>
      <c r="FM205" s="153"/>
      <c r="FN205" s="153"/>
      <c r="FO205" s="153"/>
      <c r="FP205" s="153"/>
      <c r="FQ205" s="153"/>
      <c r="FR205" s="153"/>
      <c r="FS205" s="153"/>
      <c r="FT205" s="153"/>
      <c r="FU205" s="153"/>
      <c r="FV205" s="153"/>
      <c r="FW205" s="153"/>
      <c r="FX205" s="153"/>
      <c r="FY205" s="153"/>
      <c r="FZ205" s="153"/>
      <c r="GA205" s="153"/>
      <c r="GB205" s="153"/>
      <c r="GC205" s="153"/>
      <c r="GD205" s="153"/>
      <c r="GE205" s="153"/>
      <c r="GF205" s="153"/>
      <c r="GG205" s="153"/>
      <c r="GH205" s="153"/>
      <c r="GI205" s="153"/>
      <c r="GJ205" s="153"/>
      <c r="GK205" s="153"/>
      <c r="GL205" s="153"/>
    </row>
    <row r="206" spans="1:215" x14ac:dyDescent="0.2">
      <c r="A206" s="200" t="s">
        <v>213</v>
      </c>
      <c r="B206" s="200"/>
      <c r="C206" s="200"/>
      <c r="D206" s="200"/>
      <c r="E206" s="200"/>
      <c r="F206" s="200"/>
      <c r="G206" s="29">
        <f>G207</f>
        <v>60000</v>
      </c>
      <c r="H206" s="29">
        <f t="shared" ref="H206:J209" si="36">H207</f>
        <v>31800</v>
      </c>
      <c r="I206" s="30">
        <f t="shared" si="35"/>
        <v>0.53</v>
      </c>
      <c r="J206" s="29">
        <f t="shared" si="36"/>
        <v>28200</v>
      </c>
      <c r="GM206" s="40"/>
      <c r="GN206" s="40"/>
      <c r="GO206" s="40"/>
      <c r="GP206" s="40"/>
      <c r="GQ206" s="40"/>
      <c r="GR206" s="40"/>
      <c r="GS206" s="40"/>
      <c r="GT206" s="40"/>
      <c r="GU206" s="40"/>
      <c r="GV206" s="40"/>
      <c r="GW206" s="40"/>
      <c r="GX206" s="40"/>
      <c r="GY206" s="40"/>
      <c r="GZ206" s="40"/>
      <c r="HA206" s="40"/>
      <c r="HB206" s="40"/>
      <c r="HC206" s="40"/>
      <c r="HD206" s="40"/>
      <c r="HE206" s="40"/>
      <c r="HF206" s="40"/>
      <c r="HG206" s="40"/>
    </row>
    <row r="207" spans="1:215" x14ac:dyDescent="0.2">
      <c r="A207" s="32">
        <v>3</v>
      </c>
      <c r="B207" s="32"/>
      <c r="C207" s="32"/>
      <c r="D207" s="32"/>
      <c r="E207" s="33"/>
      <c r="F207" s="33" t="s">
        <v>69</v>
      </c>
      <c r="G207" s="23">
        <f>G208</f>
        <v>60000</v>
      </c>
      <c r="H207" s="23">
        <f t="shared" si="36"/>
        <v>31800</v>
      </c>
      <c r="I207" s="24">
        <f t="shared" si="35"/>
        <v>0.53</v>
      </c>
      <c r="J207" s="23">
        <f t="shared" si="36"/>
        <v>28200</v>
      </c>
    </row>
    <row r="208" spans="1:215" ht="33.75" x14ac:dyDescent="0.2">
      <c r="A208" s="32"/>
      <c r="B208" s="32">
        <v>37</v>
      </c>
      <c r="C208" s="32"/>
      <c r="D208" s="32"/>
      <c r="E208" s="33"/>
      <c r="F208" s="36" t="s">
        <v>113</v>
      </c>
      <c r="G208" s="23">
        <f>G209</f>
        <v>60000</v>
      </c>
      <c r="H208" s="23">
        <f t="shared" si="36"/>
        <v>31800</v>
      </c>
      <c r="I208" s="24">
        <f t="shared" si="35"/>
        <v>0.53</v>
      </c>
      <c r="J208" s="23">
        <f t="shared" si="36"/>
        <v>28200</v>
      </c>
    </row>
    <row r="209" spans="1:215" ht="22.5" x14ac:dyDescent="0.2">
      <c r="A209" s="32"/>
      <c r="B209" s="32"/>
      <c r="C209" s="32">
        <v>372</v>
      </c>
      <c r="D209" s="32"/>
      <c r="E209" s="33"/>
      <c r="F209" s="36" t="s">
        <v>211</v>
      </c>
      <c r="G209" s="23">
        <f>G210</f>
        <v>60000</v>
      </c>
      <c r="H209" s="23">
        <f t="shared" si="36"/>
        <v>31800</v>
      </c>
      <c r="I209" s="24">
        <f t="shared" si="35"/>
        <v>0.53</v>
      </c>
      <c r="J209" s="23">
        <f t="shared" si="36"/>
        <v>28200</v>
      </c>
    </row>
    <row r="210" spans="1:215" s="139" customFormat="1" ht="22.5" x14ac:dyDescent="0.2">
      <c r="A210" s="34"/>
      <c r="B210" s="34"/>
      <c r="C210" s="34"/>
      <c r="D210" s="34">
        <v>3721</v>
      </c>
      <c r="E210" s="35"/>
      <c r="F210" s="154" t="s">
        <v>214</v>
      </c>
      <c r="G210" s="151">
        <v>60000</v>
      </c>
      <c r="H210" s="151">
        <v>31800</v>
      </c>
      <c r="I210" s="152">
        <f t="shared" si="35"/>
        <v>0.53</v>
      </c>
      <c r="J210" s="151">
        <f>G210-H210</f>
        <v>28200</v>
      </c>
      <c r="K210" s="153" t="s">
        <v>308</v>
      </c>
      <c r="L210" s="153"/>
      <c r="M210" s="153"/>
      <c r="N210" s="153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  <c r="AA210" s="153"/>
      <c r="AB210" s="153"/>
      <c r="AC210" s="153"/>
      <c r="AD210" s="153"/>
      <c r="AE210" s="153"/>
      <c r="AF210" s="153"/>
      <c r="AG210" s="153"/>
      <c r="AH210" s="153"/>
      <c r="AI210" s="153"/>
      <c r="AJ210" s="153"/>
      <c r="AK210" s="153"/>
      <c r="AL210" s="153"/>
      <c r="AM210" s="153"/>
      <c r="AN210" s="153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3"/>
      <c r="AZ210" s="153"/>
      <c r="BA210" s="153"/>
      <c r="BB210" s="153"/>
      <c r="BC210" s="153"/>
      <c r="BD210" s="153"/>
      <c r="BE210" s="153"/>
      <c r="BF210" s="153"/>
      <c r="BG210" s="153"/>
      <c r="BH210" s="153"/>
      <c r="BI210" s="153"/>
      <c r="BJ210" s="153"/>
      <c r="BK210" s="153"/>
      <c r="BL210" s="153"/>
      <c r="BM210" s="153"/>
      <c r="BN210" s="153"/>
      <c r="BO210" s="153"/>
      <c r="BP210" s="153"/>
      <c r="BQ210" s="153"/>
      <c r="BR210" s="153"/>
      <c r="BS210" s="153"/>
      <c r="BT210" s="153"/>
      <c r="BU210" s="153"/>
      <c r="BV210" s="153"/>
      <c r="BW210" s="153"/>
      <c r="BX210" s="153"/>
      <c r="BY210" s="153"/>
      <c r="BZ210" s="153"/>
      <c r="CA210" s="153"/>
      <c r="CB210" s="153"/>
      <c r="CC210" s="153"/>
      <c r="CD210" s="153"/>
      <c r="CE210" s="153"/>
      <c r="CF210" s="153"/>
      <c r="CG210" s="153"/>
      <c r="CH210" s="153"/>
      <c r="CI210" s="153"/>
      <c r="CJ210" s="153"/>
      <c r="CK210" s="153"/>
      <c r="CL210" s="153"/>
      <c r="CM210" s="153"/>
      <c r="CN210" s="153"/>
      <c r="CO210" s="153"/>
      <c r="CP210" s="153"/>
      <c r="CQ210" s="153"/>
      <c r="CR210" s="153"/>
      <c r="CS210" s="153"/>
      <c r="CT210" s="153"/>
      <c r="CU210" s="153"/>
      <c r="CV210" s="153"/>
      <c r="CW210" s="153"/>
      <c r="CX210" s="153"/>
      <c r="CY210" s="153"/>
      <c r="CZ210" s="153"/>
      <c r="DA210" s="153"/>
      <c r="DB210" s="153"/>
      <c r="DC210" s="153"/>
      <c r="DD210" s="153"/>
      <c r="DE210" s="153"/>
      <c r="DF210" s="153"/>
      <c r="DG210" s="153"/>
      <c r="DH210" s="153"/>
      <c r="DI210" s="153"/>
      <c r="DJ210" s="153"/>
      <c r="DK210" s="153"/>
      <c r="DL210" s="153"/>
      <c r="DM210" s="153"/>
      <c r="DN210" s="153"/>
      <c r="DO210" s="153"/>
      <c r="DP210" s="153"/>
      <c r="DQ210" s="153"/>
      <c r="DR210" s="153"/>
      <c r="DS210" s="153"/>
      <c r="DT210" s="153"/>
      <c r="DU210" s="153"/>
      <c r="DV210" s="153"/>
      <c r="DW210" s="153"/>
      <c r="DX210" s="153"/>
      <c r="DY210" s="153"/>
      <c r="DZ210" s="153"/>
      <c r="EA210" s="153"/>
      <c r="EB210" s="153"/>
      <c r="EC210" s="153"/>
      <c r="ED210" s="153"/>
      <c r="EE210" s="153"/>
      <c r="EF210" s="153"/>
      <c r="EG210" s="153"/>
      <c r="EH210" s="153"/>
      <c r="EI210" s="153"/>
      <c r="EJ210" s="153"/>
      <c r="EK210" s="153"/>
      <c r="EL210" s="153"/>
      <c r="EM210" s="153"/>
      <c r="EN210" s="153"/>
      <c r="EO210" s="153"/>
      <c r="EP210" s="153"/>
      <c r="EQ210" s="153"/>
      <c r="ER210" s="153"/>
      <c r="ES210" s="153"/>
      <c r="ET210" s="153"/>
      <c r="EU210" s="153"/>
      <c r="EV210" s="153"/>
      <c r="EW210" s="153"/>
      <c r="EX210" s="153"/>
      <c r="EY210" s="153"/>
      <c r="EZ210" s="153"/>
      <c r="FA210" s="153"/>
      <c r="FB210" s="153"/>
      <c r="FC210" s="153"/>
      <c r="FD210" s="153"/>
      <c r="FE210" s="153"/>
      <c r="FF210" s="153"/>
      <c r="FG210" s="153"/>
      <c r="FH210" s="153"/>
      <c r="FI210" s="153"/>
      <c r="FJ210" s="153"/>
      <c r="FK210" s="153"/>
      <c r="FL210" s="153"/>
      <c r="FM210" s="153"/>
      <c r="FN210" s="153"/>
      <c r="FO210" s="153"/>
      <c r="FP210" s="153"/>
      <c r="FQ210" s="153"/>
      <c r="FR210" s="153"/>
      <c r="FS210" s="153"/>
      <c r="FT210" s="153"/>
      <c r="FU210" s="153"/>
      <c r="FV210" s="153"/>
      <c r="FW210" s="153"/>
      <c r="FX210" s="153"/>
      <c r="FY210" s="153"/>
      <c r="FZ210" s="153"/>
      <c r="GA210" s="153"/>
      <c r="GB210" s="153"/>
      <c r="GC210" s="153"/>
      <c r="GD210" s="153"/>
      <c r="GE210" s="153"/>
      <c r="GF210" s="153"/>
      <c r="GG210" s="153"/>
      <c r="GH210" s="153"/>
      <c r="GI210" s="153"/>
      <c r="GJ210" s="153"/>
      <c r="GK210" s="153"/>
      <c r="GL210" s="153"/>
    </row>
    <row r="211" spans="1:215" x14ac:dyDescent="0.2">
      <c r="A211" s="206" t="s">
        <v>215</v>
      </c>
      <c r="B211" s="206"/>
      <c r="C211" s="206"/>
      <c r="D211" s="206"/>
      <c r="E211" s="206"/>
      <c r="F211" s="206"/>
      <c r="G211" s="26">
        <f>G212+G220</f>
        <v>322900</v>
      </c>
      <c r="H211" s="26">
        <f>H212+H220</f>
        <v>276244.02999999997</v>
      </c>
      <c r="I211" s="27">
        <f t="shared" si="35"/>
        <v>0.85550953855682865</v>
      </c>
      <c r="J211" s="26">
        <f>J212+J220</f>
        <v>46655.97</v>
      </c>
      <c r="GM211" s="41"/>
      <c r="GN211" s="41"/>
      <c r="GO211" s="41"/>
      <c r="GP211" s="41"/>
      <c r="GQ211" s="41"/>
      <c r="GR211" s="41"/>
      <c r="GS211" s="41"/>
      <c r="GT211" s="41"/>
      <c r="GU211" s="41"/>
      <c r="GV211" s="41"/>
      <c r="GW211" s="41"/>
      <c r="GX211" s="41"/>
      <c r="GY211" s="41"/>
      <c r="GZ211" s="41"/>
      <c r="HA211" s="41"/>
      <c r="HB211" s="41"/>
      <c r="HC211" s="41"/>
      <c r="HD211" s="41"/>
      <c r="HE211" s="41"/>
      <c r="HF211" s="41"/>
      <c r="HG211" s="41"/>
    </row>
    <row r="212" spans="1:215" x14ac:dyDescent="0.2">
      <c r="A212" s="200" t="s">
        <v>216</v>
      </c>
      <c r="B212" s="200"/>
      <c r="C212" s="200"/>
      <c r="D212" s="200"/>
      <c r="E212" s="200"/>
      <c r="F212" s="200"/>
      <c r="G212" s="29">
        <f>G213</f>
        <v>298900</v>
      </c>
      <c r="H212" s="29">
        <f>H213</f>
        <v>253322.83</v>
      </c>
      <c r="I212" s="30">
        <f t="shared" si="35"/>
        <v>0.84751699565071925</v>
      </c>
      <c r="J212" s="29">
        <f>J213</f>
        <v>45577.170000000006</v>
      </c>
      <c r="GM212" s="40"/>
      <c r="GN212" s="40"/>
      <c r="GO212" s="40"/>
      <c r="GP212" s="40"/>
      <c r="GQ212" s="40"/>
      <c r="GR212" s="40"/>
      <c r="GS212" s="40"/>
      <c r="GT212" s="40"/>
      <c r="GU212" s="40"/>
      <c r="GV212" s="40"/>
      <c r="GW212" s="40"/>
      <c r="GX212" s="40"/>
      <c r="GY212" s="40"/>
      <c r="GZ212" s="40"/>
      <c r="HA212" s="40"/>
      <c r="HB212" s="40"/>
      <c r="HC212" s="40"/>
      <c r="HD212" s="40"/>
      <c r="HE212" s="40"/>
      <c r="HF212" s="40"/>
      <c r="HG212" s="40"/>
    </row>
    <row r="213" spans="1:215" x14ac:dyDescent="0.2">
      <c r="A213" s="32">
        <v>3</v>
      </c>
      <c r="B213" s="32"/>
      <c r="C213" s="32"/>
      <c r="D213" s="32"/>
      <c r="E213" s="33"/>
      <c r="F213" s="33" t="s">
        <v>69</v>
      </c>
      <c r="G213" s="23">
        <f>G214+G217</f>
        <v>298900</v>
      </c>
      <c r="H213" s="23">
        <f>H214+H217</f>
        <v>253322.83</v>
      </c>
      <c r="I213" s="24">
        <f t="shared" si="35"/>
        <v>0.84751699565071925</v>
      </c>
      <c r="J213" s="23">
        <f>J214+J217</f>
        <v>45577.170000000006</v>
      </c>
    </row>
    <row r="214" spans="1:215" ht="22.5" x14ac:dyDescent="0.2">
      <c r="A214" s="32"/>
      <c r="B214" s="32">
        <v>36</v>
      </c>
      <c r="C214" s="32"/>
      <c r="D214" s="32"/>
      <c r="E214" s="33"/>
      <c r="F214" s="36" t="s">
        <v>177</v>
      </c>
      <c r="G214" s="23">
        <f>G216</f>
        <v>35000</v>
      </c>
      <c r="H214" s="23">
        <f>H216</f>
        <v>35936.120000000003</v>
      </c>
      <c r="I214" s="24">
        <f t="shared" si="35"/>
        <v>1.0267462857142857</v>
      </c>
      <c r="J214" s="23">
        <f>J216</f>
        <v>-936.12000000000262</v>
      </c>
    </row>
    <row r="215" spans="1:215" x14ac:dyDescent="0.2">
      <c r="A215" s="32"/>
      <c r="B215" s="32"/>
      <c r="C215" s="32">
        <v>363</v>
      </c>
      <c r="D215" s="32"/>
      <c r="E215" s="33"/>
      <c r="F215" s="33" t="s">
        <v>110</v>
      </c>
      <c r="G215" s="23">
        <f>G216</f>
        <v>35000</v>
      </c>
      <c r="H215" s="23">
        <f>H216</f>
        <v>35936.120000000003</v>
      </c>
      <c r="I215" s="24">
        <f t="shared" si="35"/>
        <v>1.0267462857142857</v>
      </c>
      <c r="J215" s="23">
        <f>J216</f>
        <v>-936.12000000000262</v>
      </c>
    </row>
    <row r="216" spans="1:215" s="139" customFormat="1" x14ac:dyDescent="0.2">
      <c r="A216" s="34"/>
      <c r="B216" s="34"/>
      <c r="C216" s="34"/>
      <c r="D216" s="34">
        <v>3631</v>
      </c>
      <c r="E216" s="35"/>
      <c r="F216" s="35" t="s">
        <v>111</v>
      </c>
      <c r="G216" s="151">
        <v>35000</v>
      </c>
      <c r="H216" s="151">
        <v>35936.120000000003</v>
      </c>
      <c r="I216" s="152">
        <f t="shared" si="35"/>
        <v>1.0267462857142857</v>
      </c>
      <c r="J216" s="151">
        <f>G216-H216</f>
        <v>-936.12000000000262</v>
      </c>
      <c r="K216" s="153" t="s">
        <v>308</v>
      </c>
      <c r="L216" s="153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153"/>
      <c r="AB216" s="153"/>
      <c r="AC216" s="153"/>
      <c r="AD216" s="153"/>
      <c r="AE216" s="153"/>
      <c r="AF216" s="153"/>
      <c r="AG216" s="153"/>
      <c r="AH216" s="153"/>
      <c r="AI216" s="153"/>
      <c r="AJ216" s="153"/>
      <c r="AK216" s="153"/>
      <c r="AL216" s="153"/>
      <c r="AM216" s="153"/>
      <c r="AN216" s="153"/>
      <c r="AO216" s="153"/>
      <c r="AP216" s="153"/>
      <c r="AQ216" s="153"/>
      <c r="AR216" s="153"/>
      <c r="AS216" s="153"/>
      <c r="AT216" s="153"/>
      <c r="AU216" s="153"/>
      <c r="AV216" s="153"/>
      <c r="AW216" s="153"/>
      <c r="AX216" s="153"/>
      <c r="AY216" s="153"/>
      <c r="AZ216" s="153"/>
      <c r="BA216" s="153"/>
      <c r="BB216" s="153"/>
      <c r="BC216" s="153"/>
      <c r="BD216" s="153"/>
      <c r="BE216" s="153"/>
      <c r="BF216" s="153"/>
      <c r="BG216" s="153"/>
      <c r="BH216" s="153"/>
      <c r="BI216" s="153"/>
      <c r="BJ216" s="153"/>
      <c r="BK216" s="153"/>
      <c r="BL216" s="153"/>
      <c r="BM216" s="153"/>
      <c r="BN216" s="153"/>
      <c r="BO216" s="153"/>
      <c r="BP216" s="153"/>
      <c r="BQ216" s="153"/>
      <c r="BR216" s="153"/>
      <c r="BS216" s="153"/>
      <c r="BT216" s="153"/>
      <c r="BU216" s="153"/>
      <c r="BV216" s="153"/>
      <c r="BW216" s="153"/>
      <c r="BX216" s="153"/>
      <c r="BY216" s="153"/>
      <c r="BZ216" s="153"/>
      <c r="CA216" s="153"/>
      <c r="CB216" s="153"/>
      <c r="CC216" s="153"/>
      <c r="CD216" s="153"/>
      <c r="CE216" s="153"/>
      <c r="CF216" s="153"/>
      <c r="CG216" s="153"/>
      <c r="CH216" s="153"/>
      <c r="CI216" s="153"/>
      <c r="CJ216" s="153"/>
      <c r="CK216" s="153"/>
      <c r="CL216" s="153"/>
      <c r="CM216" s="153"/>
      <c r="CN216" s="153"/>
      <c r="CO216" s="153"/>
      <c r="CP216" s="153"/>
      <c r="CQ216" s="153"/>
      <c r="CR216" s="153"/>
      <c r="CS216" s="153"/>
      <c r="CT216" s="153"/>
      <c r="CU216" s="153"/>
      <c r="CV216" s="153"/>
      <c r="CW216" s="153"/>
      <c r="CX216" s="153"/>
      <c r="CY216" s="153"/>
      <c r="CZ216" s="153"/>
      <c r="DA216" s="153"/>
      <c r="DB216" s="153"/>
      <c r="DC216" s="153"/>
      <c r="DD216" s="153"/>
      <c r="DE216" s="153"/>
      <c r="DF216" s="153"/>
      <c r="DG216" s="153"/>
      <c r="DH216" s="153"/>
      <c r="DI216" s="153"/>
      <c r="DJ216" s="153"/>
      <c r="DK216" s="153"/>
      <c r="DL216" s="153"/>
      <c r="DM216" s="153"/>
      <c r="DN216" s="153"/>
      <c r="DO216" s="153"/>
      <c r="DP216" s="153"/>
      <c r="DQ216" s="153"/>
      <c r="DR216" s="153"/>
      <c r="DS216" s="153"/>
      <c r="DT216" s="153"/>
      <c r="DU216" s="153"/>
      <c r="DV216" s="153"/>
      <c r="DW216" s="153"/>
      <c r="DX216" s="153"/>
      <c r="DY216" s="153"/>
      <c r="DZ216" s="153"/>
      <c r="EA216" s="153"/>
      <c r="EB216" s="153"/>
      <c r="EC216" s="153"/>
      <c r="ED216" s="153"/>
      <c r="EE216" s="153"/>
      <c r="EF216" s="153"/>
      <c r="EG216" s="153"/>
      <c r="EH216" s="153"/>
      <c r="EI216" s="153"/>
      <c r="EJ216" s="153"/>
      <c r="EK216" s="153"/>
      <c r="EL216" s="153"/>
      <c r="EM216" s="153"/>
      <c r="EN216" s="153"/>
      <c r="EO216" s="153"/>
      <c r="EP216" s="153"/>
      <c r="EQ216" s="153"/>
      <c r="ER216" s="153"/>
      <c r="ES216" s="153"/>
      <c r="ET216" s="153"/>
      <c r="EU216" s="153"/>
      <c r="EV216" s="153"/>
      <c r="EW216" s="153"/>
      <c r="EX216" s="153"/>
      <c r="EY216" s="153"/>
      <c r="EZ216" s="153"/>
      <c r="FA216" s="153"/>
      <c r="FB216" s="153"/>
      <c r="FC216" s="153"/>
      <c r="FD216" s="153"/>
      <c r="FE216" s="153"/>
      <c r="FF216" s="153"/>
      <c r="FG216" s="153"/>
      <c r="FH216" s="153"/>
      <c r="FI216" s="153"/>
      <c r="FJ216" s="153"/>
      <c r="FK216" s="153"/>
      <c r="FL216" s="153"/>
      <c r="FM216" s="153"/>
      <c r="FN216" s="153"/>
      <c r="FO216" s="153"/>
      <c r="FP216" s="153"/>
      <c r="FQ216" s="153"/>
      <c r="FR216" s="153"/>
      <c r="FS216" s="153"/>
      <c r="FT216" s="153"/>
      <c r="FU216" s="153"/>
      <c r="FV216" s="153"/>
      <c r="FW216" s="153"/>
      <c r="FX216" s="153"/>
      <c r="FY216" s="153"/>
      <c r="FZ216" s="153"/>
      <c r="GA216" s="153"/>
      <c r="GB216" s="153"/>
      <c r="GC216" s="153"/>
      <c r="GD216" s="153"/>
      <c r="GE216" s="153"/>
      <c r="GF216" s="153"/>
      <c r="GG216" s="153"/>
      <c r="GH216" s="153"/>
      <c r="GI216" s="153"/>
      <c r="GJ216" s="153"/>
      <c r="GK216" s="153"/>
      <c r="GL216" s="153"/>
    </row>
    <row r="217" spans="1:215" ht="33.75" x14ac:dyDescent="0.2">
      <c r="A217" s="32"/>
      <c r="B217" s="32">
        <v>37</v>
      </c>
      <c r="C217" s="32"/>
      <c r="D217" s="32"/>
      <c r="E217" s="33"/>
      <c r="F217" s="36" t="s">
        <v>113</v>
      </c>
      <c r="G217" s="23">
        <f>G218</f>
        <v>263900</v>
      </c>
      <c r="H217" s="23">
        <f t="shared" ref="H217:J218" si="37">H218</f>
        <v>217386.71</v>
      </c>
      <c r="I217" s="24">
        <f t="shared" si="35"/>
        <v>0.82374653277756726</v>
      </c>
      <c r="J217" s="23">
        <f t="shared" si="37"/>
        <v>46513.290000000008</v>
      </c>
    </row>
    <row r="218" spans="1:215" ht="22.5" x14ac:dyDescent="0.2">
      <c r="A218" s="32"/>
      <c r="B218" s="32"/>
      <c r="C218" s="32">
        <v>372</v>
      </c>
      <c r="D218" s="32"/>
      <c r="E218" s="33"/>
      <c r="F218" s="36" t="s">
        <v>211</v>
      </c>
      <c r="G218" s="23">
        <f>G219</f>
        <v>263900</v>
      </c>
      <c r="H218" s="23">
        <f t="shared" si="37"/>
        <v>217386.71</v>
      </c>
      <c r="I218" s="24">
        <f t="shared" si="35"/>
        <v>0.82374653277756726</v>
      </c>
      <c r="J218" s="23">
        <f t="shared" si="37"/>
        <v>46513.290000000008</v>
      </c>
    </row>
    <row r="219" spans="1:215" s="139" customFormat="1" ht="22.5" x14ac:dyDescent="0.2">
      <c r="A219" s="34"/>
      <c r="B219" s="34"/>
      <c r="C219" s="34"/>
      <c r="D219" s="34">
        <v>3721</v>
      </c>
      <c r="E219" s="35"/>
      <c r="F219" s="154" t="s">
        <v>214</v>
      </c>
      <c r="G219" s="151">
        <v>263900</v>
      </c>
      <c r="H219" s="151">
        <v>217386.71</v>
      </c>
      <c r="I219" s="152">
        <f t="shared" si="35"/>
        <v>0.82374653277756726</v>
      </c>
      <c r="J219" s="151">
        <f>G219-H219</f>
        <v>46513.290000000008</v>
      </c>
      <c r="K219" s="153" t="s">
        <v>308</v>
      </c>
      <c r="L219" s="153"/>
      <c r="M219" s="153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53"/>
      <c r="Y219" s="153"/>
      <c r="Z219" s="153"/>
      <c r="AA219" s="153"/>
      <c r="AB219" s="153"/>
      <c r="AC219" s="153"/>
      <c r="AD219" s="153"/>
      <c r="AE219" s="153"/>
      <c r="AF219" s="153"/>
      <c r="AG219" s="153"/>
      <c r="AH219" s="153"/>
      <c r="AI219" s="153"/>
      <c r="AJ219" s="153"/>
      <c r="AK219" s="153"/>
      <c r="AL219" s="153"/>
      <c r="AM219" s="153"/>
      <c r="AN219" s="153"/>
      <c r="AO219" s="153"/>
      <c r="AP219" s="153"/>
      <c r="AQ219" s="153"/>
      <c r="AR219" s="153"/>
      <c r="AS219" s="153"/>
      <c r="AT219" s="153"/>
      <c r="AU219" s="153"/>
      <c r="AV219" s="153"/>
      <c r="AW219" s="153"/>
      <c r="AX219" s="153"/>
      <c r="AY219" s="153"/>
      <c r="AZ219" s="153"/>
      <c r="BA219" s="153"/>
      <c r="BB219" s="153"/>
      <c r="BC219" s="153"/>
      <c r="BD219" s="153"/>
      <c r="BE219" s="153"/>
      <c r="BF219" s="153"/>
      <c r="BG219" s="153"/>
      <c r="BH219" s="153"/>
      <c r="BI219" s="153"/>
      <c r="BJ219" s="153"/>
      <c r="BK219" s="153"/>
      <c r="BL219" s="153"/>
      <c r="BM219" s="153"/>
      <c r="BN219" s="153"/>
      <c r="BO219" s="153"/>
      <c r="BP219" s="153"/>
      <c r="BQ219" s="153"/>
      <c r="BR219" s="153"/>
      <c r="BS219" s="153"/>
      <c r="BT219" s="153"/>
      <c r="BU219" s="153"/>
      <c r="BV219" s="153"/>
      <c r="BW219" s="153"/>
      <c r="BX219" s="153"/>
      <c r="BY219" s="153"/>
      <c r="BZ219" s="153"/>
      <c r="CA219" s="153"/>
      <c r="CB219" s="153"/>
      <c r="CC219" s="153"/>
      <c r="CD219" s="153"/>
      <c r="CE219" s="153"/>
      <c r="CF219" s="153"/>
      <c r="CG219" s="153"/>
      <c r="CH219" s="153"/>
      <c r="CI219" s="153"/>
      <c r="CJ219" s="153"/>
      <c r="CK219" s="153"/>
      <c r="CL219" s="153"/>
      <c r="CM219" s="153"/>
      <c r="CN219" s="153"/>
      <c r="CO219" s="153"/>
      <c r="CP219" s="153"/>
      <c r="CQ219" s="153"/>
      <c r="CR219" s="153"/>
      <c r="CS219" s="153"/>
      <c r="CT219" s="153"/>
      <c r="CU219" s="153"/>
      <c r="CV219" s="153"/>
      <c r="CW219" s="153"/>
      <c r="CX219" s="153"/>
      <c r="CY219" s="153"/>
      <c r="CZ219" s="153"/>
      <c r="DA219" s="153"/>
      <c r="DB219" s="153"/>
      <c r="DC219" s="153"/>
      <c r="DD219" s="153"/>
      <c r="DE219" s="153"/>
      <c r="DF219" s="153"/>
      <c r="DG219" s="153"/>
      <c r="DH219" s="153"/>
      <c r="DI219" s="153"/>
      <c r="DJ219" s="153"/>
      <c r="DK219" s="153"/>
      <c r="DL219" s="153"/>
      <c r="DM219" s="153"/>
      <c r="DN219" s="153"/>
      <c r="DO219" s="153"/>
      <c r="DP219" s="153"/>
      <c r="DQ219" s="153"/>
      <c r="DR219" s="153"/>
      <c r="DS219" s="153"/>
      <c r="DT219" s="153"/>
      <c r="DU219" s="153"/>
      <c r="DV219" s="153"/>
      <c r="DW219" s="153"/>
      <c r="DX219" s="153"/>
      <c r="DY219" s="153"/>
      <c r="DZ219" s="153"/>
      <c r="EA219" s="153"/>
      <c r="EB219" s="153"/>
      <c r="EC219" s="153"/>
      <c r="ED219" s="153"/>
      <c r="EE219" s="153"/>
      <c r="EF219" s="153"/>
      <c r="EG219" s="153"/>
      <c r="EH219" s="153"/>
      <c r="EI219" s="153"/>
      <c r="EJ219" s="153"/>
      <c r="EK219" s="153"/>
      <c r="EL219" s="153"/>
      <c r="EM219" s="153"/>
      <c r="EN219" s="153"/>
      <c r="EO219" s="153"/>
      <c r="EP219" s="153"/>
      <c r="EQ219" s="153"/>
      <c r="ER219" s="153"/>
      <c r="ES219" s="153"/>
      <c r="ET219" s="153"/>
      <c r="EU219" s="153"/>
      <c r="EV219" s="153"/>
      <c r="EW219" s="153"/>
      <c r="EX219" s="153"/>
      <c r="EY219" s="153"/>
      <c r="EZ219" s="153"/>
      <c r="FA219" s="153"/>
      <c r="FB219" s="153"/>
      <c r="FC219" s="153"/>
      <c r="FD219" s="153"/>
      <c r="FE219" s="153"/>
      <c r="FF219" s="153"/>
      <c r="FG219" s="153"/>
      <c r="FH219" s="153"/>
      <c r="FI219" s="153"/>
      <c r="FJ219" s="153"/>
      <c r="FK219" s="153"/>
      <c r="FL219" s="153"/>
      <c r="FM219" s="153"/>
      <c r="FN219" s="153"/>
      <c r="FO219" s="153"/>
      <c r="FP219" s="153"/>
      <c r="FQ219" s="153"/>
      <c r="FR219" s="153"/>
      <c r="FS219" s="153"/>
      <c r="FT219" s="153"/>
      <c r="FU219" s="153"/>
      <c r="FV219" s="153"/>
      <c r="FW219" s="153"/>
      <c r="FX219" s="153"/>
      <c r="FY219" s="153"/>
      <c r="FZ219" s="153"/>
      <c r="GA219" s="153"/>
      <c r="GB219" s="153"/>
      <c r="GC219" s="153"/>
      <c r="GD219" s="153"/>
      <c r="GE219" s="153"/>
      <c r="GF219" s="153"/>
      <c r="GG219" s="153"/>
      <c r="GH219" s="153"/>
      <c r="GI219" s="153"/>
      <c r="GJ219" s="153"/>
      <c r="GK219" s="153"/>
      <c r="GL219" s="153"/>
    </row>
    <row r="220" spans="1:215" x14ac:dyDescent="0.2">
      <c r="A220" s="200" t="s">
        <v>217</v>
      </c>
      <c r="B220" s="200"/>
      <c r="C220" s="200"/>
      <c r="D220" s="200"/>
      <c r="E220" s="200"/>
      <c r="F220" s="200"/>
      <c r="G220" s="29">
        <f>G221</f>
        <v>24000</v>
      </c>
      <c r="H220" s="29">
        <f t="shared" ref="H220:J221" si="38">H221</f>
        <v>22921.200000000001</v>
      </c>
      <c r="I220" s="30">
        <f t="shared" si="35"/>
        <v>0.95505000000000007</v>
      </c>
      <c r="J220" s="29">
        <f t="shared" si="38"/>
        <v>1078.7999999999993</v>
      </c>
      <c r="GM220" s="40"/>
      <c r="GN220" s="40"/>
      <c r="GO220" s="40"/>
      <c r="GP220" s="40"/>
      <c r="GQ220" s="40"/>
      <c r="GR220" s="40"/>
      <c r="GS220" s="40"/>
      <c r="GT220" s="40"/>
      <c r="GU220" s="40"/>
      <c r="GV220" s="40"/>
      <c r="GW220" s="40"/>
      <c r="GX220" s="40"/>
      <c r="GY220" s="40"/>
      <c r="GZ220" s="40"/>
      <c r="HA220" s="40"/>
      <c r="HB220" s="40"/>
      <c r="HC220" s="40"/>
      <c r="HD220" s="40"/>
      <c r="HE220" s="40"/>
      <c r="HF220" s="40"/>
      <c r="HG220" s="40"/>
    </row>
    <row r="221" spans="1:215" x14ac:dyDescent="0.2">
      <c r="A221" s="32">
        <v>3</v>
      </c>
      <c r="B221" s="32"/>
      <c r="C221" s="32"/>
      <c r="D221" s="32"/>
      <c r="E221" s="33"/>
      <c r="F221" s="33" t="s">
        <v>69</v>
      </c>
      <c r="G221" s="23">
        <f>G222</f>
        <v>24000</v>
      </c>
      <c r="H221" s="23">
        <f t="shared" si="38"/>
        <v>22921.200000000001</v>
      </c>
      <c r="I221" s="24">
        <f t="shared" si="35"/>
        <v>0.95505000000000007</v>
      </c>
      <c r="J221" s="23">
        <f t="shared" si="38"/>
        <v>1078.7999999999993</v>
      </c>
    </row>
    <row r="222" spans="1:215" x14ac:dyDescent="0.2">
      <c r="A222" s="32"/>
      <c r="B222" s="32">
        <v>38</v>
      </c>
      <c r="C222" s="32"/>
      <c r="D222" s="32"/>
      <c r="E222" s="33"/>
      <c r="F222" s="33" t="s">
        <v>122</v>
      </c>
      <c r="G222" s="23">
        <f>G223+G225</f>
        <v>24000</v>
      </c>
      <c r="H222" s="23">
        <f>H223+H225</f>
        <v>22921.200000000001</v>
      </c>
      <c r="I222" s="24">
        <f t="shared" si="35"/>
        <v>0.95505000000000007</v>
      </c>
      <c r="J222" s="23">
        <f>J223+J225</f>
        <v>1078.7999999999993</v>
      </c>
    </row>
    <row r="223" spans="1:215" x14ac:dyDescent="0.2">
      <c r="A223" s="32"/>
      <c r="B223" s="32"/>
      <c r="C223" s="32">
        <v>381</v>
      </c>
      <c r="D223" s="32"/>
      <c r="E223" s="33"/>
      <c r="F223" s="33" t="s">
        <v>61</v>
      </c>
      <c r="G223" s="23">
        <f>G224</f>
        <v>11000</v>
      </c>
      <c r="H223" s="23">
        <f>H224</f>
        <v>11000</v>
      </c>
      <c r="I223" s="24">
        <f t="shared" si="35"/>
        <v>1</v>
      </c>
      <c r="J223" s="23">
        <f>J224</f>
        <v>0</v>
      </c>
    </row>
    <row r="224" spans="1:215" s="139" customFormat="1" x14ac:dyDescent="0.2">
      <c r="A224" s="34"/>
      <c r="B224" s="34"/>
      <c r="C224" s="34"/>
      <c r="D224" s="34">
        <v>3811</v>
      </c>
      <c r="E224" s="35"/>
      <c r="F224" s="35" t="s">
        <v>123</v>
      </c>
      <c r="G224" s="151">
        <v>11000</v>
      </c>
      <c r="H224" s="151">
        <v>11000</v>
      </c>
      <c r="I224" s="152">
        <f t="shared" si="35"/>
        <v>1</v>
      </c>
      <c r="J224" s="151">
        <f>G224-H224</f>
        <v>0</v>
      </c>
      <c r="K224" s="153" t="s">
        <v>308</v>
      </c>
      <c r="L224" s="153"/>
      <c r="M224" s="153"/>
      <c r="N224" s="153"/>
      <c r="O224" s="153"/>
      <c r="P224" s="153"/>
      <c r="Q224" s="153"/>
      <c r="R224" s="153"/>
      <c r="S224" s="153"/>
      <c r="T224" s="153"/>
      <c r="U224" s="153"/>
      <c r="V224" s="153"/>
      <c r="W224" s="153"/>
      <c r="X224" s="153"/>
      <c r="Y224" s="153"/>
      <c r="Z224" s="153"/>
      <c r="AA224" s="153"/>
      <c r="AB224" s="153"/>
      <c r="AC224" s="153"/>
      <c r="AD224" s="153"/>
      <c r="AE224" s="153"/>
      <c r="AF224" s="153"/>
      <c r="AG224" s="153"/>
      <c r="AH224" s="153"/>
      <c r="AI224" s="153"/>
      <c r="AJ224" s="153"/>
      <c r="AK224" s="153"/>
      <c r="AL224" s="153"/>
      <c r="AM224" s="153"/>
      <c r="AN224" s="153"/>
      <c r="AO224" s="153"/>
      <c r="AP224" s="153"/>
      <c r="AQ224" s="153"/>
      <c r="AR224" s="153"/>
      <c r="AS224" s="153"/>
      <c r="AT224" s="153"/>
      <c r="AU224" s="153"/>
      <c r="AV224" s="153"/>
      <c r="AW224" s="153"/>
      <c r="AX224" s="153"/>
      <c r="AY224" s="153"/>
      <c r="AZ224" s="153"/>
      <c r="BA224" s="153"/>
      <c r="BB224" s="153"/>
      <c r="BC224" s="153"/>
      <c r="BD224" s="153"/>
      <c r="BE224" s="153"/>
      <c r="BF224" s="153"/>
      <c r="BG224" s="153"/>
      <c r="BH224" s="153"/>
      <c r="BI224" s="153"/>
      <c r="BJ224" s="153"/>
      <c r="BK224" s="153"/>
      <c r="BL224" s="153"/>
      <c r="BM224" s="153"/>
      <c r="BN224" s="153"/>
      <c r="BO224" s="153"/>
      <c r="BP224" s="153"/>
      <c r="BQ224" s="153"/>
      <c r="BR224" s="153"/>
      <c r="BS224" s="153"/>
      <c r="BT224" s="153"/>
      <c r="BU224" s="153"/>
      <c r="BV224" s="153"/>
      <c r="BW224" s="153"/>
      <c r="BX224" s="153"/>
      <c r="BY224" s="153"/>
      <c r="BZ224" s="153"/>
      <c r="CA224" s="153"/>
      <c r="CB224" s="153"/>
      <c r="CC224" s="153"/>
      <c r="CD224" s="153"/>
      <c r="CE224" s="153"/>
      <c r="CF224" s="153"/>
      <c r="CG224" s="153"/>
      <c r="CH224" s="153"/>
      <c r="CI224" s="153"/>
      <c r="CJ224" s="153"/>
      <c r="CK224" s="153"/>
      <c r="CL224" s="153"/>
      <c r="CM224" s="153"/>
      <c r="CN224" s="153"/>
      <c r="CO224" s="153"/>
      <c r="CP224" s="153"/>
      <c r="CQ224" s="153"/>
      <c r="CR224" s="153"/>
      <c r="CS224" s="153"/>
      <c r="CT224" s="153"/>
      <c r="CU224" s="153"/>
      <c r="CV224" s="153"/>
      <c r="CW224" s="153"/>
      <c r="CX224" s="153"/>
      <c r="CY224" s="153"/>
      <c r="CZ224" s="153"/>
      <c r="DA224" s="153"/>
      <c r="DB224" s="153"/>
      <c r="DC224" s="153"/>
      <c r="DD224" s="153"/>
      <c r="DE224" s="153"/>
      <c r="DF224" s="153"/>
      <c r="DG224" s="153"/>
      <c r="DH224" s="153"/>
      <c r="DI224" s="153"/>
      <c r="DJ224" s="153"/>
      <c r="DK224" s="153"/>
      <c r="DL224" s="153"/>
      <c r="DM224" s="153"/>
      <c r="DN224" s="153"/>
      <c r="DO224" s="153"/>
      <c r="DP224" s="153"/>
      <c r="DQ224" s="153"/>
      <c r="DR224" s="153"/>
      <c r="DS224" s="153"/>
      <c r="DT224" s="153"/>
      <c r="DU224" s="153"/>
      <c r="DV224" s="153"/>
      <c r="DW224" s="153"/>
      <c r="DX224" s="153"/>
      <c r="DY224" s="153"/>
      <c r="DZ224" s="153"/>
      <c r="EA224" s="153"/>
      <c r="EB224" s="153"/>
      <c r="EC224" s="153"/>
      <c r="ED224" s="153"/>
      <c r="EE224" s="153"/>
      <c r="EF224" s="153"/>
      <c r="EG224" s="153"/>
      <c r="EH224" s="153"/>
      <c r="EI224" s="153"/>
      <c r="EJ224" s="153"/>
      <c r="EK224" s="153"/>
      <c r="EL224" s="153"/>
      <c r="EM224" s="153"/>
      <c r="EN224" s="153"/>
      <c r="EO224" s="153"/>
      <c r="EP224" s="153"/>
      <c r="EQ224" s="153"/>
      <c r="ER224" s="153"/>
      <c r="ES224" s="153"/>
      <c r="ET224" s="153"/>
      <c r="EU224" s="153"/>
      <c r="EV224" s="153"/>
      <c r="EW224" s="153"/>
      <c r="EX224" s="153"/>
      <c r="EY224" s="153"/>
      <c r="EZ224" s="153"/>
      <c r="FA224" s="153"/>
      <c r="FB224" s="153"/>
      <c r="FC224" s="153"/>
      <c r="FD224" s="153"/>
      <c r="FE224" s="153"/>
      <c r="FF224" s="153"/>
      <c r="FG224" s="153"/>
      <c r="FH224" s="153"/>
      <c r="FI224" s="153"/>
      <c r="FJ224" s="153"/>
      <c r="FK224" s="153"/>
      <c r="FL224" s="153"/>
      <c r="FM224" s="153"/>
      <c r="FN224" s="153"/>
      <c r="FO224" s="153"/>
      <c r="FP224" s="153"/>
      <c r="FQ224" s="153"/>
      <c r="FR224" s="153"/>
      <c r="FS224" s="153"/>
      <c r="FT224" s="153"/>
      <c r="FU224" s="153"/>
      <c r="FV224" s="153"/>
      <c r="FW224" s="153"/>
      <c r="FX224" s="153"/>
      <c r="FY224" s="153"/>
      <c r="FZ224" s="153"/>
      <c r="GA224" s="153"/>
      <c r="GB224" s="153"/>
      <c r="GC224" s="153"/>
      <c r="GD224" s="153"/>
      <c r="GE224" s="153"/>
      <c r="GF224" s="153"/>
      <c r="GG224" s="153"/>
      <c r="GH224" s="153"/>
      <c r="GI224" s="153"/>
      <c r="GJ224" s="153"/>
      <c r="GK224" s="153"/>
      <c r="GL224" s="153"/>
    </row>
    <row r="225" spans="1:194" x14ac:dyDescent="0.2">
      <c r="A225" s="32"/>
      <c r="B225" s="32"/>
      <c r="C225" s="32">
        <v>382</v>
      </c>
      <c r="D225" s="32"/>
      <c r="E225" s="33"/>
      <c r="F225" s="33" t="s">
        <v>218</v>
      </c>
      <c r="G225" s="23">
        <f>G226</f>
        <v>13000</v>
      </c>
      <c r="H225" s="23">
        <f>H226</f>
        <v>11921.2</v>
      </c>
      <c r="I225" s="24">
        <f t="shared" si="35"/>
        <v>0.91701538461538468</v>
      </c>
      <c r="J225" s="23">
        <f>J226</f>
        <v>1078.7999999999993</v>
      </c>
    </row>
    <row r="226" spans="1:194" s="139" customFormat="1" x14ac:dyDescent="0.2">
      <c r="A226" s="34"/>
      <c r="B226" s="34"/>
      <c r="C226" s="34"/>
      <c r="D226" s="34">
        <v>3821</v>
      </c>
      <c r="E226" s="35"/>
      <c r="F226" s="35" t="s">
        <v>124</v>
      </c>
      <c r="G226" s="151">
        <v>13000</v>
      </c>
      <c r="H226" s="151">
        <v>11921.2</v>
      </c>
      <c r="I226" s="152">
        <f t="shared" si="35"/>
        <v>0.91701538461538468</v>
      </c>
      <c r="J226" s="151">
        <f>G226-H226</f>
        <v>1078.7999999999993</v>
      </c>
      <c r="K226" s="153" t="s">
        <v>308</v>
      </c>
      <c r="L226" s="153"/>
      <c r="M226" s="153"/>
      <c r="N226" s="153"/>
      <c r="O226" s="153"/>
      <c r="P226" s="153"/>
      <c r="Q226" s="153"/>
      <c r="R226" s="153"/>
      <c r="S226" s="153"/>
      <c r="T226" s="153"/>
      <c r="U226" s="153"/>
      <c r="V226" s="153"/>
      <c r="W226" s="153"/>
      <c r="X226" s="153"/>
      <c r="Y226" s="153"/>
      <c r="Z226" s="153"/>
      <c r="AA226" s="153"/>
      <c r="AB226" s="153"/>
      <c r="AC226" s="153"/>
      <c r="AD226" s="153"/>
      <c r="AE226" s="153"/>
      <c r="AF226" s="153"/>
      <c r="AG226" s="153"/>
      <c r="AH226" s="153"/>
      <c r="AI226" s="153"/>
      <c r="AJ226" s="153"/>
      <c r="AK226" s="153"/>
      <c r="AL226" s="153"/>
      <c r="AM226" s="153"/>
      <c r="AN226" s="153"/>
      <c r="AO226" s="153"/>
      <c r="AP226" s="153"/>
      <c r="AQ226" s="153"/>
      <c r="AR226" s="153"/>
      <c r="AS226" s="153"/>
      <c r="AT226" s="153"/>
      <c r="AU226" s="153"/>
      <c r="AV226" s="153"/>
      <c r="AW226" s="153"/>
      <c r="AX226" s="153"/>
      <c r="AY226" s="153"/>
      <c r="AZ226" s="153"/>
      <c r="BA226" s="153"/>
      <c r="BB226" s="153"/>
      <c r="BC226" s="153"/>
      <c r="BD226" s="153"/>
      <c r="BE226" s="153"/>
      <c r="BF226" s="153"/>
      <c r="BG226" s="153"/>
      <c r="BH226" s="153"/>
      <c r="BI226" s="153"/>
      <c r="BJ226" s="153"/>
      <c r="BK226" s="153"/>
      <c r="BL226" s="153"/>
      <c r="BM226" s="153"/>
      <c r="BN226" s="153"/>
      <c r="BO226" s="153"/>
      <c r="BP226" s="153"/>
      <c r="BQ226" s="153"/>
      <c r="BR226" s="153"/>
      <c r="BS226" s="153"/>
      <c r="BT226" s="153"/>
      <c r="BU226" s="153"/>
      <c r="BV226" s="153"/>
      <c r="BW226" s="153"/>
      <c r="BX226" s="153"/>
      <c r="BY226" s="153"/>
      <c r="BZ226" s="153"/>
      <c r="CA226" s="153"/>
      <c r="CB226" s="153"/>
      <c r="CC226" s="153"/>
      <c r="CD226" s="153"/>
      <c r="CE226" s="153"/>
      <c r="CF226" s="153"/>
      <c r="CG226" s="153"/>
      <c r="CH226" s="153"/>
      <c r="CI226" s="153"/>
      <c r="CJ226" s="153"/>
      <c r="CK226" s="153"/>
      <c r="CL226" s="153"/>
      <c r="CM226" s="153"/>
      <c r="CN226" s="153"/>
      <c r="CO226" s="153"/>
      <c r="CP226" s="153"/>
      <c r="CQ226" s="153"/>
      <c r="CR226" s="153"/>
      <c r="CS226" s="153"/>
      <c r="CT226" s="153"/>
      <c r="CU226" s="153"/>
      <c r="CV226" s="153"/>
      <c r="CW226" s="153"/>
      <c r="CX226" s="153"/>
      <c r="CY226" s="153"/>
      <c r="CZ226" s="153"/>
      <c r="DA226" s="153"/>
      <c r="DB226" s="153"/>
      <c r="DC226" s="153"/>
      <c r="DD226" s="153"/>
      <c r="DE226" s="153"/>
      <c r="DF226" s="153"/>
      <c r="DG226" s="153"/>
      <c r="DH226" s="153"/>
      <c r="DI226" s="153"/>
      <c r="DJ226" s="153"/>
      <c r="DK226" s="153"/>
      <c r="DL226" s="153"/>
      <c r="DM226" s="153"/>
      <c r="DN226" s="153"/>
      <c r="DO226" s="153"/>
      <c r="DP226" s="153"/>
      <c r="DQ226" s="153"/>
      <c r="DR226" s="153"/>
      <c r="DS226" s="153"/>
      <c r="DT226" s="153"/>
      <c r="DU226" s="153"/>
      <c r="DV226" s="153"/>
      <c r="DW226" s="153"/>
      <c r="DX226" s="153"/>
      <c r="DY226" s="153"/>
      <c r="DZ226" s="153"/>
      <c r="EA226" s="153"/>
      <c r="EB226" s="153"/>
      <c r="EC226" s="153"/>
      <c r="ED226" s="153"/>
      <c r="EE226" s="153"/>
      <c r="EF226" s="153"/>
      <c r="EG226" s="153"/>
      <c r="EH226" s="153"/>
      <c r="EI226" s="153"/>
      <c r="EJ226" s="153"/>
      <c r="EK226" s="153"/>
      <c r="EL226" s="153"/>
      <c r="EM226" s="153"/>
      <c r="EN226" s="153"/>
      <c r="EO226" s="153"/>
      <c r="EP226" s="153"/>
      <c r="EQ226" s="153"/>
      <c r="ER226" s="153"/>
      <c r="ES226" s="153"/>
      <c r="ET226" s="153"/>
      <c r="EU226" s="153"/>
      <c r="EV226" s="153"/>
      <c r="EW226" s="153"/>
      <c r="EX226" s="153"/>
      <c r="EY226" s="153"/>
      <c r="EZ226" s="153"/>
      <c r="FA226" s="153"/>
      <c r="FB226" s="153"/>
      <c r="FC226" s="153"/>
      <c r="FD226" s="153"/>
      <c r="FE226" s="153"/>
      <c r="FF226" s="153"/>
      <c r="FG226" s="153"/>
      <c r="FH226" s="153"/>
      <c r="FI226" s="153"/>
      <c r="FJ226" s="153"/>
      <c r="FK226" s="153"/>
      <c r="FL226" s="153"/>
      <c r="FM226" s="153"/>
      <c r="FN226" s="153"/>
      <c r="FO226" s="153"/>
      <c r="FP226" s="153"/>
      <c r="FQ226" s="153"/>
      <c r="FR226" s="153"/>
      <c r="FS226" s="153"/>
      <c r="FT226" s="153"/>
      <c r="FU226" s="153"/>
      <c r="FV226" s="153"/>
      <c r="FW226" s="153"/>
      <c r="FX226" s="153"/>
      <c r="FY226" s="153"/>
      <c r="FZ226" s="153"/>
      <c r="GA226" s="153"/>
      <c r="GB226" s="153"/>
      <c r="GC226" s="153"/>
      <c r="GD226" s="153"/>
      <c r="GE226" s="153"/>
      <c r="GF226" s="153"/>
      <c r="GG226" s="153"/>
      <c r="GH226" s="153"/>
      <c r="GI226" s="153"/>
      <c r="GJ226" s="153"/>
      <c r="GK226" s="153"/>
      <c r="GL226" s="153"/>
    </row>
    <row r="227" spans="1:194" x14ac:dyDescent="0.2">
      <c r="A227" s="209" t="s">
        <v>17</v>
      </c>
      <c r="B227" s="209"/>
      <c r="C227" s="209"/>
      <c r="D227" s="209"/>
      <c r="E227" s="209"/>
      <c r="F227" s="209"/>
      <c r="G227" s="43">
        <f>G10+G75+G84+G106+G117+G157+G168+G187+G211</f>
        <v>7015500</v>
      </c>
      <c r="H227" s="43">
        <f>H10+H75+H84+H106+H117+H157+H168+H187+H211</f>
        <v>6748771.1500000013</v>
      </c>
      <c r="I227" s="44">
        <f t="shared" si="35"/>
        <v>0.96198006556909721</v>
      </c>
      <c r="J227" s="43">
        <f>J10+J75+J84+J106+J117+J157+J168+J187+J211</f>
        <v>266728.85000000009</v>
      </c>
    </row>
    <row r="228" spans="1:194" x14ac:dyDescent="0.2">
      <c r="A228" s="115"/>
      <c r="B228" s="115"/>
      <c r="C228" s="115"/>
      <c r="D228" s="115"/>
      <c r="E228" s="115"/>
      <c r="F228" s="115"/>
      <c r="G228" s="116"/>
      <c r="H228" s="116"/>
      <c r="I228" s="117"/>
      <c r="J228" s="116"/>
    </row>
    <row r="229" spans="1:194" ht="14.25" x14ac:dyDescent="0.2">
      <c r="A229" s="115"/>
      <c r="B229" s="115"/>
      <c r="C229" s="118"/>
      <c r="D229"/>
      <c r="E229"/>
      <c r="F229"/>
      <c r="G229"/>
      <c r="H229"/>
      <c r="J229"/>
      <c r="K229"/>
    </row>
    <row r="230" spans="1:194" ht="15.75" x14ac:dyDescent="0.2">
      <c r="A230" s="134" t="s">
        <v>219</v>
      </c>
      <c r="B230" s="115"/>
      <c r="D230" s="18"/>
      <c r="E230" s="18"/>
      <c r="F230" s="18"/>
      <c r="G230"/>
      <c r="H230"/>
      <c r="J230"/>
      <c r="K230"/>
    </row>
    <row r="231" spans="1:194" ht="15.75" x14ac:dyDescent="0.2">
      <c r="A231" s="115"/>
      <c r="B231" s="115"/>
      <c r="C231" s="119"/>
      <c r="D231"/>
      <c r="E231"/>
      <c r="F231"/>
      <c r="G231"/>
      <c r="H231"/>
      <c r="J231"/>
      <c r="K231"/>
    </row>
    <row r="232" spans="1:194" ht="15.75" x14ac:dyDescent="0.2">
      <c r="A232" s="115"/>
      <c r="B232" s="115"/>
      <c r="C232" s="119"/>
      <c r="D232"/>
      <c r="E232"/>
      <c r="F232"/>
      <c r="G232"/>
      <c r="H232"/>
      <c r="J232"/>
      <c r="K232"/>
    </row>
    <row r="233" spans="1:194" ht="15.75" customHeight="1" x14ac:dyDescent="0.2">
      <c r="A233" s="207" t="s">
        <v>327</v>
      </c>
      <c r="B233" s="207"/>
      <c r="C233" s="207"/>
      <c r="D233" s="207"/>
      <c r="E233" s="207"/>
      <c r="F233" s="207"/>
      <c r="G233" s="207"/>
      <c r="H233" s="207"/>
      <c r="I233" s="207"/>
      <c r="J233" s="207"/>
      <c r="K233"/>
    </row>
    <row r="234" spans="1:194" x14ac:dyDescent="0.2">
      <c r="A234" s="207"/>
      <c r="B234" s="207"/>
      <c r="C234" s="207"/>
      <c r="D234" s="207"/>
      <c r="E234" s="207"/>
      <c r="F234" s="207"/>
      <c r="G234" s="207"/>
      <c r="H234" s="207"/>
      <c r="I234" s="207"/>
      <c r="J234" s="207"/>
      <c r="K234"/>
    </row>
    <row r="235" spans="1:194" ht="15.75" x14ac:dyDescent="0.2">
      <c r="A235" s="119" t="s">
        <v>301</v>
      </c>
      <c r="B235" s="119"/>
      <c r="C235" s="119"/>
      <c r="D235" s="119"/>
      <c r="E235" s="119"/>
      <c r="F235" s="119"/>
      <c r="G235" s="119"/>
      <c r="H235" s="119"/>
      <c r="I235" s="119"/>
      <c r="J235" s="119"/>
      <c r="K235"/>
    </row>
    <row r="236" spans="1:194" ht="15.75" x14ac:dyDescent="0.2">
      <c r="A236" s="115"/>
      <c r="B236" s="115"/>
      <c r="C236" s="119"/>
      <c r="D236"/>
      <c r="E236"/>
      <c r="F236"/>
      <c r="G236"/>
      <c r="H236"/>
      <c r="J236"/>
      <c r="K236"/>
    </row>
    <row r="237" spans="1:194" ht="15.75" x14ac:dyDescent="0.2">
      <c r="A237" s="115"/>
      <c r="B237" s="115"/>
      <c r="C237" s="119"/>
      <c r="D237"/>
      <c r="E237"/>
      <c r="F237"/>
      <c r="G237"/>
      <c r="H237"/>
      <c r="J237"/>
      <c r="K237"/>
    </row>
    <row r="238" spans="1:194" ht="15.75" x14ac:dyDescent="0.2">
      <c r="A238" s="115"/>
      <c r="B238" s="115"/>
      <c r="C238" s="199" t="s">
        <v>352</v>
      </c>
      <c r="D238" s="199"/>
      <c r="E238" s="199"/>
      <c r="F238" s="199"/>
      <c r="G238"/>
      <c r="H238"/>
      <c r="J238"/>
      <c r="K238"/>
    </row>
    <row r="239" spans="1:194" ht="15.75" x14ac:dyDescent="0.2">
      <c r="A239" s="115"/>
      <c r="B239" s="115"/>
      <c r="C239" s="199" t="s">
        <v>328</v>
      </c>
      <c r="D239" s="199"/>
      <c r="E239" s="199"/>
      <c r="F239" s="199"/>
      <c r="G239"/>
      <c r="H239"/>
      <c r="J239"/>
      <c r="K239"/>
    </row>
    <row r="240" spans="1:194" ht="15.75" x14ac:dyDescent="0.2">
      <c r="A240" s="115"/>
      <c r="B240" s="115"/>
      <c r="C240" s="199" t="s">
        <v>329</v>
      </c>
      <c r="D240" s="199"/>
      <c r="E240" s="199"/>
      <c r="F240" s="199"/>
      <c r="G240"/>
      <c r="H240"/>
      <c r="J240"/>
      <c r="K240"/>
    </row>
    <row r="241" spans="1:11" ht="14.25" x14ac:dyDescent="0.2">
      <c r="A241" s="115"/>
      <c r="B241" s="115"/>
      <c r="C241"/>
      <c r="D241"/>
      <c r="E241"/>
      <c r="F241" s="18"/>
      <c r="G241"/>
      <c r="H241" s="18" t="s">
        <v>285</v>
      </c>
      <c r="I241" s="157"/>
      <c r="J241" s="157"/>
      <c r="K241" s="120"/>
    </row>
    <row r="242" spans="1:11" ht="14.25" x14ac:dyDescent="0.2">
      <c r="A242" s="115"/>
      <c r="B242" s="115"/>
      <c r="C242"/>
      <c r="D242"/>
      <c r="E242"/>
      <c r="F242" s="18"/>
      <c r="G242"/>
      <c r="H242" s="18" t="s">
        <v>318</v>
      </c>
      <c r="J242"/>
      <c r="K242" s="120"/>
    </row>
    <row r="243" spans="1:11" ht="14.25" x14ac:dyDescent="0.2">
      <c r="A243" s="115"/>
      <c r="B243" s="115"/>
      <c r="C243"/>
      <c r="D243"/>
      <c r="E243"/>
      <c r="F243" s="18"/>
      <c r="G243"/>
      <c r="H243" s="18" t="s">
        <v>309</v>
      </c>
      <c r="J243"/>
      <c r="K243" s="120"/>
    </row>
    <row r="244" spans="1:11" x14ac:dyDescent="0.2">
      <c r="A244" s="115"/>
      <c r="B244" s="115"/>
      <c r="C244" s="115"/>
      <c r="D244" s="115"/>
      <c r="E244" s="115"/>
      <c r="F244" s="115"/>
      <c r="G244" s="116"/>
      <c r="H244" s="116"/>
      <c r="I244" s="117"/>
      <c r="J244" s="116"/>
    </row>
    <row r="245" spans="1:11" x14ac:dyDescent="0.2">
      <c r="A245" s="115"/>
      <c r="B245" s="115"/>
      <c r="C245" s="115"/>
      <c r="D245" s="115"/>
      <c r="E245" s="115"/>
      <c r="F245" s="115"/>
      <c r="G245" s="116"/>
      <c r="H245" s="116"/>
      <c r="I245" s="117"/>
      <c r="J245" s="116"/>
    </row>
    <row r="246" spans="1:11" x14ac:dyDescent="0.2">
      <c r="A246" s="115"/>
      <c r="B246" s="115"/>
      <c r="C246" s="115"/>
      <c r="D246" s="115"/>
      <c r="E246" s="115"/>
      <c r="F246" s="115"/>
      <c r="G246" s="116"/>
      <c r="H246" s="116"/>
      <c r="I246" s="117"/>
      <c r="J246" s="116"/>
    </row>
    <row r="247" spans="1:11" x14ac:dyDescent="0.2">
      <c r="A247" s="45"/>
      <c r="B247" s="45"/>
      <c r="C247" s="45"/>
      <c r="D247" s="45"/>
      <c r="E247" s="46"/>
      <c r="F247" s="46"/>
      <c r="G247" s="47"/>
      <c r="H247" s="47"/>
      <c r="I247" s="45"/>
      <c r="J247" s="47"/>
    </row>
    <row r="248" spans="1:11" x14ac:dyDescent="0.2">
      <c r="A248" s="45"/>
      <c r="B248" s="45"/>
      <c r="C248" s="45"/>
      <c r="D248" s="45"/>
      <c r="E248" s="46"/>
      <c r="F248" s="46"/>
      <c r="G248" s="47"/>
      <c r="H248" s="47"/>
      <c r="I248" s="45"/>
      <c r="J248" s="47"/>
    </row>
    <row r="249" spans="1:11" x14ac:dyDescent="0.2">
      <c r="A249" s="45"/>
      <c r="B249" s="45"/>
      <c r="C249" s="45"/>
      <c r="D249" s="45"/>
      <c r="E249" s="46"/>
      <c r="F249" s="46"/>
      <c r="G249" s="47"/>
      <c r="H249" s="47"/>
      <c r="I249" s="45"/>
      <c r="J249" s="47"/>
    </row>
    <row r="250" spans="1:11" x14ac:dyDescent="0.2">
      <c r="A250" s="45"/>
      <c r="B250" s="45"/>
      <c r="C250" s="45"/>
      <c r="D250" s="45"/>
      <c r="E250" s="46"/>
      <c r="F250" s="46"/>
      <c r="G250" s="47"/>
      <c r="H250" s="47"/>
      <c r="I250" s="45"/>
      <c r="J250" s="47"/>
    </row>
    <row r="251" spans="1:11" x14ac:dyDescent="0.2">
      <c r="A251" s="45"/>
      <c r="B251" s="45"/>
      <c r="C251" s="45"/>
      <c r="D251" s="45"/>
      <c r="E251" s="46"/>
      <c r="F251" s="46"/>
      <c r="G251" s="47"/>
      <c r="H251" s="47"/>
      <c r="I251" s="45"/>
      <c r="J251" s="47"/>
    </row>
    <row r="252" spans="1:11" x14ac:dyDescent="0.2">
      <c r="A252" s="45"/>
      <c r="B252" s="45"/>
      <c r="C252" s="45"/>
      <c r="D252" s="45"/>
      <c r="E252" s="46"/>
      <c r="F252" s="46"/>
      <c r="G252" s="47"/>
      <c r="H252" s="47"/>
      <c r="I252" s="45"/>
      <c r="J252" s="47"/>
    </row>
    <row r="253" spans="1:11" x14ac:dyDescent="0.2">
      <c r="A253" s="45"/>
      <c r="B253" s="45"/>
      <c r="C253" s="45"/>
      <c r="D253" s="45"/>
      <c r="E253" s="46"/>
      <c r="F253" s="46"/>
      <c r="G253" s="47"/>
      <c r="H253" s="47"/>
      <c r="I253" s="45"/>
      <c r="J253" s="47"/>
    </row>
    <row r="254" spans="1:11" x14ac:dyDescent="0.2">
      <c r="A254" s="45"/>
      <c r="B254" s="45"/>
      <c r="C254" s="45"/>
      <c r="D254" s="45"/>
      <c r="E254" s="46"/>
      <c r="F254" s="46"/>
      <c r="G254" s="47"/>
      <c r="H254" s="47"/>
      <c r="I254" s="45"/>
      <c r="J254" s="47"/>
    </row>
    <row r="255" spans="1:11" x14ac:dyDescent="0.2">
      <c r="A255" s="45"/>
      <c r="B255" s="45"/>
      <c r="C255" s="45"/>
      <c r="D255" s="45"/>
      <c r="E255" s="46"/>
      <c r="F255" s="46"/>
      <c r="G255" s="47"/>
      <c r="H255" s="47"/>
      <c r="I255" s="45"/>
      <c r="J255" s="47"/>
    </row>
    <row r="256" spans="1:11" x14ac:dyDescent="0.2">
      <c r="A256" s="45"/>
      <c r="B256" s="45"/>
      <c r="C256" s="45"/>
      <c r="D256" s="45"/>
      <c r="E256" s="46"/>
      <c r="F256" s="46"/>
      <c r="G256" s="47"/>
      <c r="H256" s="47"/>
      <c r="I256" s="45"/>
      <c r="J256" s="47"/>
    </row>
    <row r="257" spans="1:194" x14ac:dyDescent="0.2">
      <c r="A257" s="45"/>
      <c r="B257" s="45"/>
      <c r="C257" s="45"/>
      <c r="D257" s="45"/>
      <c r="E257" s="46"/>
      <c r="F257" s="46"/>
      <c r="G257" s="47"/>
      <c r="H257" s="47"/>
      <c r="I257" s="45"/>
      <c r="J257" s="47"/>
    </row>
    <row r="258" spans="1:194" x14ac:dyDescent="0.2">
      <c r="A258" s="45"/>
      <c r="B258" s="45"/>
      <c r="C258" s="45"/>
      <c r="D258" s="45"/>
      <c r="E258" s="46"/>
      <c r="F258" s="46"/>
      <c r="G258" s="47"/>
      <c r="H258" s="47"/>
      <c r="I258" s="45"/>
      <c r="J258" s="47"/>
    </row>
    <row r="259" spans="1:194" x14ac:dyDescent="0.2">
      <c r="A259" s="45"/>
      <c r="B259" s="45"/>
      <c r="C259" s="45"/>
      <c r="D259" s="45"/>
      <c r="E259" s="46"/>
      <c r="F259" s="46"/>
      <c r="G259" s="47"/>
      <c r="H259" s="47"/>
      <c r="I259" s="45"/>
      <c r="J259" s="47"/>
    </row>
    <row r="260" spans="1:194" x14ac:dyDescent="0.2">
      <c r="A260" s="45"/>
      <c r="B260" s="45"/>
      <c r="C260" s="45"/>
      <c r="D260" s="45"/>
      <c r="E260" s="46"/>
      <c r="F260" s="46"/>
      <c r="G260" s="47"/>
      <c r="H260" s="47"/>
      <c r="I260" s="45"/>
      <c r="J260" s="47"/>
    </row>
    <row r="261" spans="1:194" x14ac:dyDescent="0.2">
      <c r="A261" s="45"/>
      <c r="B261" s="45"/>
      <c r="C261" s="45"/>
      <c r="D261" s="45"/>
      <c r="E261" s="46"/>
      <c r="F261" s="46"/>
      <c r="G261" s="47"/>
      <c r="H261" s="47"/>
      <c r="I261" s="45"/>
      <c r="J261" s="47"/>
    </row>
    <row r="262" spans="1:194" x14ac:dyDescent="0.2">
      <c r="A262" s="45"/>
      <c r="B262" s="45"/>
      <c r="C262" s="45"/>
      <c r="D262" s="45"/>
      <c r="E262" s="46"/>
      <c r="F262" s="46"/>
      <c r="G262" s="47"/>
      <c r="H262" s="47"/>
      <c r="I262" s="45"/>
      <c r="J262" s="47"/>
    </row>
    <row r="263" spans="1:194" ht="13.5" x14ac:dyDescent="0.25">
      <c r="A263" s="45"/>
      <c r="B263" s="45"/>
      <c r="C263" s="45"/>
      <c r="D263" s="45"/>
      <c r="E263" s="48"/>
      <c r="F263" s="48"/>
      <c r="G263" s="49"/>
      <c r="H263" s="49"/>
      <c r="I263" s="50"/>
      <c r="J263" s="51"/>
      <c r="GK263"/>
      <c r="GL263"/>
    </row>
    <row r="264" spans="1:194" ht="13.5" x14ac:dyDescent="0.25">
      <c r="A264" s="45"/>
      <c r="B264" s="45"/>
      <c r="C264" s="45"/>
      <c r="D264"/>
      <c r="E264"/>
      <c r="F264"/>
      <c r="G264"/>
      <c r="H264" s="52"/>
      <c r="I264" s="53"/>
      <c r="J264" s="54"/>
      <c r="GK264"/>
      <c r="GL264"/>
    </row>
    <row r="265" spans="1:194" x14ac:dyDescent="0.2">
      <c r="A265" s="45"/>
      <c r="B265" s="45"/>
      <c r="C265" s="45"/>
      <c r="D265"/>
      <c r="E265"/>
      <c r="F265"/>
      <c r="G265"/>
      <c r="H265" s="55"/>
      <c r="I265" s="56"/>
      <c r="J265" s="57"/>
    </row>
    <row r="266" spans="1:194" x14ac:dyDescent="0.2">
      <c r="A266" s="45"/>
      <c r="B266" s="45"/>
      <c r="C266" s="46"/>
      <c r="D266"/>
      <c r="E266"/>
      <c r="F266" s="45"/>
      <c r="G266"/>
      <c r="H266" s="58"/>
      <c r="I266" s="59"/>
      <c r="J266" s="60"/>
    </row>
    <row r="267" spans="1:194" x14ac:dyDescent="0.2">
      <c r="A267" s="45"/>
      <c r="B267" s="45"/>
      <c r="C267" s="46"/>
      <c r="D267"/>
      <c r="E267"/>
      <c r="F267"/>
      <c r="G267"/>
      <c r="H267" s="58"/>
      <c r="I267" s="59"/>
      <c r="J267" s="61"/>
    </row>
    <row r="268" spans="1:194" ht="15" x14ac:dyDescent="0.2">
      <c r="C268" s="10"/>
      <c r="D268"/>
      <c r="E268"/>
      <c r="F268"/>
      <c r="G268"/>
      <c r="H268" s="62"/>
      <c r="I268" s="63"/>
      <c r="J268" s="64"/>
    </row>
    <row r="269" spans="1:194" ht="15" x14ac:dyDescent="0.2">
      <c r="C269" s="10"/>
      <c r="D269"/>
      <c r="E269"/>
      <c r="F269"/>
      <c r="G269"/>
      <c r="H269" s="65"/>
      <c r="I269" s="66"/>
      <c r="J269" s="67"/>
    </row>
    <row r="270" spans="1:194" ht="15" x14ac:dyDescent="0.2">
      <c r="C270" s="10"/>
      <c r="D270"/>
      <c r="E270"/>
      <c r="F270"/>
      <c r="G270"/>
      <c r="H270" s="68"/>
      <c r="I270" s="69"/>
      <c r="J270" s="67"/>
    </row>
    <row r="271" spans="1:194" ht="15" x14ac:dyDescent="0.2">
      <c r="C271" s="10"/>
      <c r="D271"/>
      <c r="E271"/>
      <c r="F271"/>
      <c r="G271"/>
      <c r="H271" s="68"/>
      <c r="I271" s="69"/>
      <c r="J271" s="67"/>
    </row>
    <row r="272" spans="1:194" x14ac:dyDescent="0.2">
      <c r="C272" s="10"/>
      <c r="D272"/>
      <c r="E272"/>
      <c r="F272"/>
      <c r="G272"/>
      <c r="H272" s="70"/>
      <c r="I272" s="71"/>
      <c r="J272" s="67"/>
    </row>
    <row r="273" spans="5:10" x14ac:dyDescent="0.2">
      <c r="E273" s="72"/>
      <c r="F273" s="73"/>
      <c r="G273" s="73"/>
      <c r="H273" s="73"/>
      <c r="I273" s="71"/>
      <c r="J273" s="67"/>
    </row>
    <row r="274" spans="5:10" x14ac:dyDescent="0.2">
      <c r="E274" s="72"/>
      <c r="F274" s="73"/>
      <c r="G274" s="73"/>
      <c r="H274" s="73"/>
      <c r="I274" s="71"/>
      <c r="J274" s="67"/>
    </row>
    <row r="275" spans="5:10" x14ac:dyDescent="0.2">
      <c r="E275" s="72"/>
      <c r="F275" s="73"/>
      <c r="G275" s="208"/>
      <c r="H275" s="208"/>
      <c r="I275" s="208"/>
      <c r="J275" s="208"/>
    </row>
    <row r="276" spans="5:10" x14ac:dyDescent="0.2">
      <c r="E276" s="72"/>
      <c r="F276" s="73"/>
      <c r="G276" s="73"/>
      <c r="H276" s="73"/>
      <c r="I276" s="71"/>
      <c r="J276" s="67"/>
    </row>
  </sheetData>
  <sheetProtection selectLockedCells="1" selectUnlockedCells="1"/>
  <mergeCells count="48">
    <mergeCell ref="A177:F177"/>
    <mergeCell ref="A233:J234"/>
    <mergeCell ref="G275:J275"/>
    <mergeCell ref="A193:F193"/>
    <mergeCell ref="A198:F198"/>
    <mergeCell ref="A206:F206"/>
    <mergeCell ref="A211:F211"/>
    <mergeCell ref="A212:F212"/>
    <mergeCell ref="A220:F220"/>
    <mergeCell ref="A227:F227"/>
    <mergeCell ref="A169:F169"/>
    <mergeCell ref="A182:F182"/>
    <mergeCell ref="A187:F187"/>
    <mergeCell ref="A188:F188"/>
    <mergeCell ref="C240:F240"/>
    <mergeCell ref="A137:F137"/>
    <mergeCell ref="A146:F146"/>
    <mergeCell ref="A152:F152"/>
    <mergeCell ref="A157:F157"/>
    <mergeCell ref="A158:F158"/>
    <mergeCell ref="A93:F93"/>
    <mergeCell ref="A98:F98"/>
    <mergeCell ref="A163:F163"/>
    <mergeCell ref="A168:F168"/>
    <mergeCell ref="A106:F106"/>
    <mergeCell ref="A107:F107"/>
    <mergeCell ref="A112:F112"/>
    <mergeCell ref="A117:F117"/>
    <mergeCell ref="A9:F9"/>
    <mergeCell ref="A10:F10"/>
    <mergeCell ref="A11:F11"/>
    <mergeCell ref="A46:F46"/>
    <mergeCell ref="A118:F118"/>
    <mergeCell ref="A127:F127"/>
    <mergeCell ref="A75:F75"/>
    <mergeCell ref="A76:F76"/>
    <mergeCell ref="A84:F84"/>
    <mergeCell ref="A85:F85"/>
    <mergeCell ref="C238:F238"/>
    <mergeCell ref="C239:F239"/>
    <mergeCell ref="A61:F61"/>
    <mergeCell ref="A66:F66"/>
    <mergeCell ref="A1:E1"/>
    <mergeCell ref="A3:E3"/>
    <mergeCell ref="A5:J5"/>
    <mergeCell ref="A6:J6"/>
    <mergeCell ref="A7:F7"/>
    <mergeCell ref="A8:J8"/>
  </mergeCells>
  <phoneticPr fontId="7" type="noConversion"/>
  <printOptions horizontalCentered="1"/>
  <pageMargins left="0" right="0" top="0.39374999999999999" bottom="0.78819444444444442" header="0.51180555555555551" footer="0.51180555555555551"/>
  <pageSetup paperSize="9" firstPageNumber="0" fitToHeight="999" orientation="landscape" horizontalDpi="300" verticalDpi="300" r:id="rId1"/>
  <headerFooter alignWithMargins="0">
    <oddFooter>&amp;CStranica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I40"/>
  <sheetViews>
    <sheetView topLeftCell="B1" workbookViewId="0">
      <selection activeCell="G43" sqref="G43"/>
    </sheetView>
  </sheetViews>
  <sheetFormatPr defaultRowHeight="12.75" customHeight="1" x14ac:dyDescent="0.2"/>
  <cols>
    <col min="1" max="1" width="0" hidden="1" customWidth="1"/>
    <col min="2" max="2" width="7.7109375" customWidth="1"/>
    <col min="3" max="3" width="31" customWidth="1"/>
    <col min="4" max="5" width="0" hidden="1" customWidth="1"/>
    <col min="6" max="6" width="12.140625" customWidth="1"/>
    <col min="7" max="7" width="12.85546875" customWidth="1"/>
    <col min="8" max="8" width="10" style="9" customWidth="1"/>
    <col min="9" max="9" width="13" customWidth="1"/>
  </cols>
  <sheetData>
    <row r="1" spans="1:9" ht="19.899999999999999" customHeight="1" x14ac:dyDescent="0.2">
      <c r="A1" s="213" t="s">
        <v>0</v>
      </c>
      <c r="B1" s="213"/>
      <c r="C1" s="213"/>
      <c r="D1" s="213"/>
      <c r="E1" s="74"/>
      <c r="F1" s="74"/>
      <c r="G1" s="74"/>
      <c r="H1" s="45"/>
      <c r="I1" s="74"/>
    </row>
    <row r="2" spans="1:9" ht="15" customHeight="1" x14ac:dyDescent="0.2">
      <c r="A2" s="213" t="s">
        <v>2</v>
      </c>
      <c r="B2" s="213"/>
      <c r="C2" s="213"/>
      <c r="D2" s="213"/>
      <c r="E2" s="74"/>
      <c r="F2" s="74"/>
      <c r="G2" s="74"/>
      <c r="H2" s="75"/>
      <c r="I2" s="74"/>
    </row>
    <row r="3" spans="1:9" ht="15" customHeight="1" x14ac:dyDescent="0.2">
      <c r="A3" s="213" t="s">
        <v>220</v>
      </c>
      <c r="B3" s="213"/>
      <c r="C3" s="213"/>
      <c r="D3" s="213"/>
      <c r="E3" s="74"/>
      <c r="F3" s="74"/>
      <c r="G3" s="74"/>
      <c r="H3" s="75"/>
      <c r="I3" s="74"/>
    </row>
    <row r="4" spans="1:9" ht="8.25" customHeight="1" x14ac:dyDescent="0.2">
      <c r="A4" s="74"/>
      <c r="B4" s="74"/>
      <c r="C4" s="74"/>
      <c r="D4" s="74"/>
      <c r="E4" s="74"/>
      <c r="F4" s="74"/>
      <c r="G4" s="74"/>
      <c r="H4" s="45"/>
      <c r="I4" s="74"/>
    </row>
    <row r="5" spans="1:9" ht="12.75" customHeight="1" x14ac:dyDescent="0.2">
      <c r="A5" s="74"/>
      <c r="B5" s="74"/>
      <c r="C5" s="76"/>
      <c r="D5" s="74"/>
      <c r="E5" s="74"/>
      <c r="F5" s="74"/>
      <c r="G5" s="74"/>
      <c r="H5" s="45"/>
      <c r="I5" s="74"/>
    </row>
    <row r="6" spans="1:9" ht="12.75" customHeight="1" x14ac:dyDescent="0.2">
      <c r="A6" s="74"/>
      <c r="B6" s="74"/>
      <c r="C6" s="74"/>
      <c r="D6" s="74"/>
      <c r="E6" s="74"/>
      <c r="F6" s="74"/>
      <c r="G6" s="74"/>
      <c r="H6" s="45"/>
      <c r="I6" s="74"/>
    </row>
    <row r="7" spans="1:9" ht="12.75" customHeight="1" x14ac:dyDescent="0.2">
      <c r="A7" s="74"/>
      <c r="B7" s="74"/>
      <c r="C7" s="74"/>
      <c r="D7" s="74"/>
      <c r="E7" s="74"/>
      <c r="F7" s="74"/>
      <c r="G7" s="74"/>
      <c r="H7" s="45"/>
      <c r="I7" s="74"/>
    </row>
    <row r="8" spans="1:9" ht="54" customHeight="1" x14ac:dyDescent="0.2">
      <c r="A8" s="214" t="s">
        <v>330</v>
      </c>
      <c r="B8" s="214"/>
      <c r="C8" s="214"/>
      <c r="D8" s="214"/>
      <c r="E8" s="214"/>
      <c r="F8" s="214"/>
      <c r="G8" s="214"/>
      <c r="H8" s="214"/>
      <c r="I8" s="214"/>
    </row>
    <row r="9" spans="1:9" ht="18" customHeight="1" x14ac:dyDescent="0.2">
      <c r="A9" s="74"/>
      <c r="B9" s="74"/>
      <c r="C9" s="74"/>
      <c r="D9" s="74"/>
      <c r="E9" s="74"/>
      <c r="F9" s="74"/>
      <c r="G9" s="74"/>
      <c r="H9" s="45"/>
      <c r="I9" s="74"/>
    </row>
    <row r="10" spans="1:9" ht="15.75" customHeight="1" x14ac:dyDescent="0.2">
      <c r="A10" s="215" t="s">
        <v>221</v>
      </c>
      <c r="B10" s="215"/>
      <c r="C10" s="215"/>
      <c r="D10" s="215"/>
      <c r="E10" s="215"/>
      <c r="F10" s="215"/>
      <c r="G10" s="215"/>
      <c r="H10" s="215"/>
      <c r="I10" s="215"/>
    </row>
    <row r="11" spans="1:9" ht="15.75" customHeight="1" x14ac:dyDescent="0.2">
      <c r="A11" s="216" t="s">
        <v>331</v>
      </c>
      <c r="B11" s="216"/>
      <c r="C11" s="216"/>
      <c r="D11" s="216"/>
      <c r="E11" s="216"/>
      <c r="F11" s="216"/>
      <c r="G11" s="216"/>
      <c r="H11" s="216"/>
      <c r="I11" s="216"/>
    </row>
    <row r="12" spans="1:9" ht="12.75" customHeight="1" x14ac:dyDescent="0.2">
      <c r="A12" s="211"/>
      <c r="B12" s="211"/>
      <c r="C12" s="211"/>
      <c r="D12" s="211"/>
      <c r="E12" s="211"/>
      <c r="F12" s="211"/>
      <c r="G12" s="211"/>
      <c r="H12" s="211"/>
      <c r="I12" s="74"/>
    </row>
    <row r="13" spans="1:9" ht="7.5" customHeight="1" x14ac:dyDescent="0.2">
      <c r="A13" s="211" t="s">
        <v>222</v>
      </c>
      <c r="B13" s="211"/>
      <c r="C13" s="211"/>
      <c r="D13" s="211"/>
      <c r="E13" s="211"/>
      <c r="F13" s="211"/>
      <c r="G13" s="211"/>
      <c r="H13" s="211"/>
      <c r="I13" s="74"/>
    </row>
    <row r="14" spans="1:9" ht="14.25" customHeight="1" x14ac:dyDescent="0.2">
      <c r="A14" s="45" t="s">
        <v>223</v>
      </c>
      <c r="B14" s="77"/>
      <c r="C14" s="212" t="s">
        <v>224</v>
      </c>
      <c r="D14" s="212"/>
      <c r="E14" s="212"/>
      <c r="F14" s="212"/>
      <c r="G14" s="212"/>
      <c r="H14" s="212"/>
      <c r="I14" s="212"/>
    </row>
    <row r="15" spans="1:9" ht="11.25" customHeight="1" x14ac:dyDescent="0.2">
      <c r="A15" s="211"/>
      <c r="B15" s="211"/>
      <c r="C15" s="211"/>
      <c r="D15" s="211"/>
      <c r="E15" s="211"/>
      <c r="F15" s="211"/>
      <c r="G15" s="211"/>
      <c r="H15" s="211"/>
      <c r="I15" s="74"/>
    </row>
    <row r="16" spans="1:9" ht="28.9" customHeight="1" x14ac:dyDescent="0.2">
      <c r="A16" s="217" t="s">
        <v>225</v>
      </c>
      <c r="B16" s="218" t="s">
        <v>23</v>
      </c>
      <c r="C16" s="217" t="s">
        <v>7</v>
      </c>
      <c r="D16" s="217"/>
      <c r="E16" s="217"/>
      <c r="F16" s="15" t="s">
        <v>226</v>
      </c>
      <c r="G16" s="16" t="s">
        <v>227</v>
      </c>
      <c r="H16" s="16" t="s">
        <v>25</v>
      </c>
      <c r="I16" s="16" t="s">
        <v>26</v>
      </c>
    </row>
    <row r="17" spans="1:9" ht="15" customHeight="1" x14ac:dyDescent="0.2">
      <c r="A17" s="217"/>
      <c r="B17" s="218"/>
      <c r="C17" s="217"/>
      <c r="D17" s="217"/>
      <c r="E17" s="217"/>
      <c r="F17" s="15" t="s">
        <v>332</v>
      </c>
      <c r="G17" s="15" t="s">
        <v>332</v>
      </c>
      <c r="H17" s="78" t="s">
        <v>332</v>
      </c>
      <c r="I17" s="15" t="s">
        <v>332</v>
      </c>
    </row>
    <row r="18" spans="1:9" ht="15" customHeight="1" x14ac:dyDescent="0.2">
      <c r="A18" s="42"/>
      <c r="B18" s="79">
        <v>41110</v>
      </c>
      <c r="C18" s="210" t="s">
        <v>131</v>
      </c>
      <c r="D18" s="210"/>
      <c r="E18" s="210"/>
      <c r="F18" s="80">
        <v>0</v>
      </c>
      <c r="G18" s="80">
        <v>0</v>
      </c>
      <c r="H18" s="81" t="e">
        <f>G18/F18</f>
        <v>#DIV/0!</v>
      </c>
      <c r="I18" s="80">
        <f t="shared" ref="I18:I31" si="0">F18-G18</f>
        <v>0</v>
      </c>
    </row>
    <row r="19" spans="1:9" ht="15" customHeight="1" x14ac:dyDescent="0.2">
      <c r="A19" s="42" t="s">
        <v>228</v>
      </c>
      <c r="B19" s="79">
        <v>41241</v>
      </c>
      <c r="C19" s="210" t="s">
        <v>134</v>
      </c>
      <c r="D19" s="210"/>
      <c r="E19" s="210"/>
      <c r="F19" s="80">
        <v>0</v>
      </c>
      <c r="G19" s="80">
        <v>0</v>
      </c>
      <c r="H19" s="81">
        <v>0</v>
      </c>
      <c r="I19" s="80">
        <f t="shared" si="0"/>
        <v>0</v>
      </c>
    </row>
    <row r="20" spans="1:9" ht="14.25" customHeight="1" x14ac:dyDescent="0.2">
      <c r="A20" s="82" t="s">
        <v>229</v>
      </c>
      <c r="B20" s="79">
        <v>412410</v>
      </c>
      <c r="C20" s="210" t="s">
        <v>135</v>
      </c>
      <c r="D20" s="210"/>
      <c r="E20" s="210"/>
      <c r="F20" s="80">
        <v>0</v>
      </c>
      <c r="G20" s="80">
        <v>0</v>
      </c>
      <c r="H20" s="81">
        <v>0</v>
      </c>
      <c r="I20" s="80">
        <f t="shared" si="0"/>
        <v>0</v>
      </c>
    </row>
    <row r="21" spans="1:9" ht="14.25" customHeight="1" x14ac:dyDescent="0.2">
      <c r="A21" s="42"/>
      <c r="B21" s="79">
        <v>412611</v>
      </c>
      <c r="C21" s="79" t="s">
        <v>137</v>
      </c>
      <c r="D21" s="79"/>
      <c r="E21" s="79"/>
      <c r="F21" s="80">
        <v>12000</v>
      </c>
      <c r="G21" s="80">
        <v>0</v>
      </c>
      <c r="H21" s="81">
        <v>0</v>
      </c>
      <c r="I21" s="80">
        <f t="shared" si="0"/>
        <v>12000</v>
      </c>
    </row>
    <row r="22" spans="1:9" ht="14.25" customHeight="1" x14ac:dyDescent="0.2">
      <c r="A22" s="82" t="s">
        <v>231</v>
      </c>
      <c r="B22" s="79">
        <v>421310</v>
      </c>
      <c r="C22" s="210" t="s">
        <v>295</v>
      </c>
      <c r="D22" s="210"/>
      <c r="E22" s="210"/>
      <c r="F22" s="80">
        <v>618000</v>
      </c>
      <c r="G22" s="80">
        <v>617934.36</v>
      </c>
      <c r="H22" s="81">
        <v>0.23</v>
      </c>
      <c r="I22" s="80">
        <f t="shared" si="0"/>
        <v>65.64000000001397</v>
      </c>
    </row>
    <row r="23" spans="1:9" ht="14.25" customHeight="1" x14ac:dyDescent="0.2">
      <c r="A23" s="82"/>
      <c r="B23" s="79">
        <v>41261</v>
      </c>
      <c r="C23" s="79" t="s">
        <v>312</v>
      </c>
      <c r="D23" s="79"/>
      <c r="E23" s="79"/>
      <c r="F23" s="80">
        <v>0</v>
      </c>
      <c r="G23" s="80">
        <v>0</v>
      </c>
      <c r="H23" s="81">
        <v>0</v>
      </c>
      <c r="I23" s="80">
        <f t="shared" si="0"/>
        <v>0</v>
      </c>
    </row>
    <row r="24" spans="1:9" ht="14.25" customHeight="1" x14ac:dyDescent="0.2">
      <c r="A24" s="42"/>
      <c r="B24" s="79">
        <v>421312</v>
      </c>
      <c r="C24" s="79" t="s">
        <v>142</v>
      </c>
      <c r="D24" s="79"/>
      <c r="E24" s="79"/>
      <c r="F24" s="80">
        <v>0</v>
      </c>
      <c r="G24" s="80">
        <v>0</v>
      </c>
      <c r="H24" s="81">
        <v>0</v>
      </c>
      <c r="I24" s="80">
        <v>0</v>
      </c>
    </row>
    <row r="25" spans="1:9" ht="14.25" customHeight="1" x14ac:dyDescent="0.2">
      <c r="A25" s="82" t="s">
        <v>233</v>
      </c>
      <c r="B25" s="79">
        <v>421410</v>
      </c>
      <c r="C25" s="210" t="s">
        <v>296</v>
      </c>
      <c r="D25" s="210"/>
      <c r="E25" s="210"/>
      <c r="F25" s="80">
        <v>0</v>
      </c>
      <c r="G25" s="80">
        <v>0</v>
      </c>
      <c r="H25" s="81">
        <v>0</v>
      </c>
      <c r="I25" s="80">
        <f t="shared" si="0"/>
        <v>0</v>
      </c>
    </row>
    <row r="26" spans="1:9" ht="14.25" customHeight="1" x14ac:dyDescent="0.2">
      <c r="A26" s="42" t="s">
        <v>234</v>
      </c>
      <c r="B26" s="79">
        <v>421411</v>
      </c>
      <c r="C26" s="210" t="s">
        <v>297</v>
      </c>
      <c r="D26" s="210"/>
      <c r="E26" s="210"/>
      <c r="F26" s="80">
        <v>220000</v>
      </c>
      <c r="G26" s="80">
        <v>213456.25</v>
      </c>
      <c r="H26" s="81">
        <v>0.91</v>
      </c>
      <c r="I26" s="80">
        <f t="shared" si="0"/>
        <v>6543.75</v>
      </c>
    </row>
    <row r="27" spans="1:9" ht="14.25" customHeight="1" x14ac:dyDescent="0.2">
      <c r="A27" s="82" t="s">
        <v>235</v>
      </c>
      <c r="B27" s="79">
        <v>421412</v>
      </c>
      <c r="C27" s="210" t="s">
        <v>336</v>
      </c>
      <c r="D27" s="210"/>
      <c r="E27" s="210"/>
      <c r="F27" s="80">
        <v>225000</v>
      </c>
      <c r="G27" s="80">
        <v>237025</v>
      </c>
      <c r="H27" s="81">
        <v>1.59</v>
      </c>
      <c r="I27" s="80">
        <f t="shared" si="0"/>
        <v>-12025</v>
      </c>
    </row>
    <row r="28" spans="1:9" ht="14.25" customHeight="1" x14ac:dyDescent="0.2">
      <c r="A28" s="83" t="s">
        <v>236</v>
      </c>
      <c r="B28" s="79">
        <v>421413</v>
      </c>
      <c r="C28" s="210" t="s">
        <v>313</v>
      </c>
      <c r="D28" s="210"/>
      <c r="E28" s="210"/>
      <c r="F28" s="80">
        <v>0</v>
      </c>
      <c r="G28" s="80">
        <v>0</v>
      </c>
      <c r="H28" s="81">
        <v>1</v>
      </c>
      <c r="I28" s="80">
        <f t="shared" si="0"/>
        <v>0</v>
      </c>
    </row>
    <row r="29" spans="1:9" ht="14.25" customHeight="1" x14ac:dyDescent="0.2">
      <c r="A29" s="82">
        <v>10</v>
      </c>
      <c r="B29" s="79">
        <v>421490</v>
      </c>
      <c r="C29" s="210" t="s">
        <v>298</v>
      </c>
      <c r="D29" s="210"/>
      <c r="E29" s="210"/>
      <c r="F29" s="80">
        <v>68000</v>
      </c>
      <c r="G29" s="80">
        <v>67015.55</v>
      </c>
      <c r="H29" s="81">
        <v>0.94</v>
      </c>
      <c r="I29" s="80">
        <f t="shared" si="0"/>
        <v>984.44999999999709</v>
      </c>
    </row>
    <row r="30" spans="1:9" ht="14.25" customHeight="1" x14ac:dyDescent="0.2">
      <c r="A30" s="82"/>
      <c r="B30" s="79">
        <v>426210</v>
      </c>
      <c r="C30" s="79" t="s">
        <v>148</v>
      </c>
      <c r="D30" s="79"/>
      <c r="E30" s="79"/>
      <c r="F30" s="80">
        <v>0</v>
      </c>
      <c r="G30" s="80">
        <v>0</v>
      </c>
      <c r="H30" s="81">
        <v>0</v>
      </c>
      <c r="I30" s="80">
        <f t="shared" si="0"/>
        <v>0</v>
      </c>
    </row>
    <row r="31" spans="1:9" ht="21" customHeight="1" x14ac:dyDescent="0.2">
      <c r="A31" s="209" t="s">
        <v>237</v>
      </c>
      <c r="B31" s="209"/>
      <c r="C31" s="209"/>
      <c r="D31" s="209"/>
      <c r="E31" s="209"/>
      <c r="F31" s="43">
        <f>SUM(F18:F30)</f>
        <v>1143000</v>
      </c>
      <c r="G31" s="43">
        <f>SUM(G18:G30)</f>
        <v>1135431.1599999999</v>
      </c>
      <c r="H31" s="81">
        <f>G31/F31</f>
        <v>0.9933780927384076</v>
      </c>
      <c r="I31" s="84">
        <f t="shared" si="0"/>
        <v>7568.8400000000838</v>
      </c>
    </row>
    <row r="32" spans="1:9" ht="12.75" customHeight="1" x14ac:dyDescent="0.2">
      <c r="A32" s="211"/>
      <c r="B32" s="211"/>
      <c r="C32" s="211"/>
      <c r="D32" s="211"/>
      <c r="E32" s="211"/>
      <c r="F32" s="211"/>
      <c r="G32" s="211"/>
      <c r="H32" s="211"/>
      <c r="I32" s="74"/>
    </row>
    <row r="33" spans="1:9" ht="7.5" customHeight="1" x14ac:dyDescent="0.2">
      <c r="A33" s="177"/>
      <c r="B33" s="177"/>
      <c r="C33" s="177"/>
      <c r="D33" s="177"/>
      <c r="E33" s="177"/>
      <c r="F33" s="177"/>
      <c r="G33" s="177"/>
      <c r="H33" s="177"/>
    </row>
    <row r="35" spans="1:9" ht="53.25" customHeight="1" x14ac:dyDescent="0.2">
      <c r="B35" s="85" t="s">
        <v>238</v>
      </c>
      <c r="C35" s="220" t="s">
        <v>333</v>
      </c>
      <c r="D35" s="220"/>
      <c r="E35" s="220"/>
      <c r="F35" s="220"/>
      <c r="G35" s="220"/>
      <c r="H35" s="220"/>
      <c r="I35" s="220"/>
    </row>
    <row r="36" spans="1:9" ht="21.75" customHeight="1" x14ac:dyDescent="0.2">
      <c r="B36" t="s">
        <v>239</v>
      </c>
      <c r="C36" t="s">
        <v>353</v>
      </c>
    </row>
    <row r="37" spans="1:9" ht="12.75" customHeight="1" x14ac:dyDescent="0.2">
      <c r="B37" t="s">
        <v>240</v>
      </c>
      <c r="C37" t="s">
        <v>334</v>
      </c>
      <c r="H37" s="201"/>
      <c r="I37" s="201"/>
    </row>
    <row r="38" spans="1:9" ht="12.75" customHeight="1" x14ac:dyDescent="0.2">
      <c r="B38" s="221" t="s">
        <v>335</v>
      </c>
      <c r="C38" s="221"/>
      <c r="F38" s="222" t="s">
        <v>361</v>
      </c>
      <c r="G38" s="222"/>
      <c r="H38" s="222"/>
      <c r="I38" s="222"/>
    </row>
    <row r="39" spans="1:9" ht="12.75" customHeight="1" x14ac:dyDescent="0.2">
      <c r="F39" s="219" t="s">
        <v>299</v>
      </c>
      <c r="G39" s="219"/>
      <c r="H39" s="219"/>
    </row>
    <row r="40" spans="1:9" ht="12.75" customHeight="1" x14ac:dyDescent="0.2">
      <c r="F40" s="219" t="s">
        <v>362</v>
      </c>
      <c r="G40" s="219"/>
      <c r="H40" s="219"/>
    </row>
  </sheetData>
  <sheetProtection selectLockedCells="1" selectUnlockedCells="1"/>
  <mergeCells count="31">
    <mergeCell ref="F40:H40"/>
    <mergeCell ref="A31:E31"/>
    <mergeCell ref="A32:H32"/>
    <mergeCell ref="A33:H33"/>
    <mergeCell ref="C35:I35"/>
    <mergeCell ref="H37:I37"/>
    <mergeCell ref="B38:C38"/>
    <mergeCell ref="F38:I38"/>
    <mergeCell ref="C25:E25"/>
    <mergeCell ref="C26:E26"/>
    <mergeCell ref="C27:E27"/>
    <mergeCell ref="F39:H39"/>
    <mergeCell ref="C28:E28"/>
    <mergeCell ref="C29:E29"/>
    <mergeCell ref="A15:H15"/>
    <mergeCell ref="A16:A17"/>
    <mergeCell ref="B16:B17"/>
    <mergeCell ref="C16:E17"/>
    <mergeCell ref="C19:E19"/>
    <mergeCell ref="C20:E20"/>
    <mergeCell ref="C18:E18"/>
    <mergeCell ref="C22:E22"/>
    <mergeCell ref="A12:H12"/>
    <mergeCell ref="A13:H13"/>
    <mergeCell ref="C14:I14"/>
    <mergeCell ref="A1:D1"/>
    <mergeCell ref="A2:D2"/>
    <mergeCell ref="A3:D3"/>
    <mergeCell ref="A8:I8"/>
    <mergeCell ref="A10:I10"/>
    <mergeCell ref="A11:I11"/>
  </mergeCells>
  <phoneticPr fontId="7" type="noConversion"/>
  <pageMargins left="0.74791666666666667" right="0.74791666666666667" top="0.82708333333333328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J36"/>
  <sheetViews>
    <sheetView topLeftCell="A10" workbookViewId="0">
      <selection activeCell="B24" sqref="B24:H24"/>
    </sheetView>
  </sheetViews>
  <sheetFormatPr defaultRowHeight="12.75" customHeight="1" x14ac:dyDescent="0.2"/>
  <cols>
    <col min="1" max="1" width="5.42578125" customWidth="1"/>
    <col min="5" max="5" width="12.5703125" customWidth="1"/>
    <col min="6" max="6" width="15.85546875" customWidth="1"/>
    <col min="9" max="9" width="11.28515625" customWidth="1"/>
    <col min="10" max="10" width="6.85546875" customWidth="1"/>
  </cols>
  <sheetData>
    <row r="1" spans="1:10" ht="52.5" customHeight="1" x14ac:dyDescent="0.25">
      <c r="A1" s="223" t="s">
        <v>0</v>
      </c>
      <c r="B1" s="223"/>
      <c r="C1" s="223"/>
      <c r="D1" s="223"/>
    </row>
    <row r="2" spans="1:10" ht="17.25" customHeight="1" x14ac:dyDescent="0.25">
      <c r="A2" s="86" t="s">
        <v>1</v>
      </c>
      <c r="B2" s="86"/>
      <c r="C2" s="86"/>
      <c r="D2" s="86"/>
    </row>
    <row r="3" spans="1:10" ht="15" customHeight="1" x14ac:dyDescent="0.25">
      <c r="A3" s="223" t="s">
        <v>2</v>
      </c>
      <c r="B3" s="223"/>
      <c r="C3" s="223"/>
      <c r="D3" s="223"/>
      <c r="G3" s="87"/>
    </row>
    <row r="4" spans="1:10" ht="15" customHeight="1" x14ac:dyDescent="0.25">
      <c r="A4" s="191" t="s">
        <v>243</v>
      </c>
      <c r="B4" s="191"/>
      <c r="C4" s="191"/>
      <c r="D4" s="191"/>
      <c r="G4" s="87"/>
    </row>
    <row r="5" spans="1:10" ht="8.25" customHeight="1" x14ac:dyDescent="0.2"/>
    <row r="8" spans="1:10" ht="63.75" customHeight="1" x14ac:dyDescent="0.2">
      <c r="A8" s="224" t="s">
        <v>337</v>
      </c>
      <c r="B8" s="224"/>
      <c r="C8" s="224"/>
      <c r="D8" s="224"/>
      <c r="E8" s="224"/>
      <c r="F8" s="224"/>
      <c r="G8" s="224"/>
      <c r="H8" s="224"/>
      <c r="I8" s="224"/>
      <c r="J8" s="224"/>
    </row>
    <row r="9" spans="1:10" ht="18" customHeight="1" x14ac:dyDescent="0.2">
      <c r="A9" s="88"/>
      <c r="B9" s="88"/>
      <c r="C9" s="88"/>
      <c r="D9" s="88"/>
      <c r="E9" s="88"/>
      <c r="F9" s="88"/>
      <c r="G9" s="88"/>
      <c r="H9" s="88"/>
      <c r="I9" s="88"/>
      <c r="J9" s="88"/>
    </row>
    <row r="10" spans="1:10" ht="45" customHeight="1" x14ac:dyDescent="0.25">
      <c r="A10" s="195" t="s">
        <v>338</v>
      </c>
      <c r="B10" s="195"/>
      <c r="C10" s="195"/>
      <c r="D10" s="195"/>
      <c r="E10" s="195"/>
      <c r="F10" s="195"/>
      <c r="G10" s="195"/>
      <c r="H10" s="195"/>
      <c r="I10" s="195"/>
      <c r="J10" s="195"/>
    </row>
    <row r="11" spans="1:10" ht="15" customHeight="1" x14ac:dyDescent="0.25">
      <c r="A11" s="195"/>
      <c r="B11" s="195"/>
      <c r="C11" s="195"/>
      <c r="D11" s="195"/>
      <c r="E11" s="195"/>
      <c r="F11" s="195"/>
      <c r="G11" s="195"/>
      <c r="H11" s="195"/>
      <c r="I11" s="195"/>
      <c r="J11" s="195"/>
    </row>
    <row r="12" spans="1:10" ht="15" customHeight="1" x14ac:dyDescent="0.25">
      <c r="A12" s="223" t="s">
        <v>3</v>
      </c>
      <c r="B12" s="223"/>
      <c r="C12" s="223"/>
      <c r="D12" s="223"/>
      <c r="E12" s="223"/>
      <c r="F12" s="223"/>
      <c r="G12" s="223"/>
      <c r="H12" s="223"/>
      <c r="I12" s="223"/>
      <c r="J12" s="223"/>
    </row>
    <row r="13" spans="1:10" ht="41.25" customHeight="1" x14ac:dyDescent="0.2">
      <c r="A13" s="226" t="s">
        <v>357</v>
      </c>
      <c r="B13" s="226"/>
      <c r="C13" s="226"/>
      <c r="D13" s="226"/>
      <c r="E13" s="226"/>
      <c r="F13" s="226"/>
      <c r="G13" s="226"/>
      <c r="H13" s="226"/>
      <c r="I13" s="226"/>
      <c r="J13" s="226"/>
    </row>
    <row r="14" spans="1:10" ht="15" customHeight="1" x14ac:dyDescent="0.2">
      <c r="A14" s="89"/>
      <c r="B14" s="89"/>
      <c r="C14" s="89"/>
      <c r="D14" s="89"/>
      <c r="E14" s="89"/>
      <c r="F14" s="89"/>
      <c r="G14" s="89"/>
      <c r="H14" s="89"/>
      <c r="I14" s="88"/>
      <c r="J14" s="88"/>
    </row>
    <row r="15" spans="1:10" ht="15" customHeight="1" x14ac:dyDescent="0.25">
      <c r="A15" s="223" t="s">
        <v>244</v>
      </c>
      <c r="B15" s="223"/>
      <c r="C15" s="223"/>
      <c r="D15" s="223"/>
      <c r="E15" s="223"/>
      <c r="F15" s="223"/>
      <c r="G15" s="223"/>
      <c r="H15" s="223"/>
      <c r="I15" s="223"/>
      <c r="J15" s="223"/>
    </row>
    <row r="16" spans="1:10" ht="32.25" customHeight="1" x14ac:dyDescent="0.2">
      <c r="A16" s="224" t="s">
        <v>245</v>
      </c>
      <c r="B16" s="224"/>
      <c r="C16" s="224"/>
      <c r="D16" s="224"/>
      <c r="E16" s="224"/>
      <c r="F16" s="224"/>
      <c r="G16" s="224"/>
      <c r="H16" s="224"/>
      <c r="I16" s="224"/>
      <c r="J16" s="224"/>
    </row>
    <row r="17" spans="1:10" ht="15" customHeight="1" x14ac:dyDescent="0.2">
      <c r="A17" s="89"/>
      <c r="B17" s="89"/>
      <c r="C17" s="89"/>
      <c r="D17" s="89"/>
      <c r="E17" s="89"/>
      <c r="F17" s="89"/>
      <c r="G17" s="89"/>
      <c r="H17" s="89"/>
      <c r="I17" s="88"/>
      <c r="J17" s="88"/>
    </row>
    <row r="18" spans="1:10" ht="15" customHeight="1" x14ac:dyDescent="0.2">
      <c r="A18" s="89" t="s">
        <v>228</v>
      </c>
      <c r="B18" s="225" t="s">
        <v>246</v>
      </c>
      <c r="C18" s="225"/>
      <c r="D18" s="225"/>
      <c r="E18" s="225"/>
      <c r="F18" s="225"/>
      <c r="G18" s="225"/>
      <c r="H18" s="225"/>
      <c r="I18" s="228">
        <v>0</v>
      </c>
      <c r="J18" s="228"/>
    </row>
    <row r="19" spans="1:10" ht="15" customHeight="1" x14ac:dyDescent="0.2">
      <c r="A19" s="89" t="s">
        <v>230</v>
      </c>
      <c r="B19" s="225" t="s">
        <v>247</v>
      </c>
      <c r="C19" s="225"/>
      <c r="D19" s="225"/>
      <c r="E19" s="225"/>
      <c r="F19" s="225"/>
      <c r="G19" s="225"/>
      <c r="H19" s="225"/>
      <c r="I19" s="227">
        <v>12000</v>
      </c>
      <c r="J19" s="227"/>
    </row>
    <row r="20" spans="1:10" ht="15" customHeight="1" x14ac:dyDescent="0.2">
      <c r="A20" s="89" t="s">
        <v>231</v>
      </c>
      <c r="B20" s="90" t="s">
        <v>248</v>
      </c>
      <c r="C20" s="90"/>
      <c r="D20" s="90"/>
      <c r="E20" s="90"/>
      <c r="F20" s="90"/>
      <c r="G20" s="90"/>
      <c r="H20" s="90"/>
      <c r="I20" s="92">
        <v>0</v>
      </c>
      <c r="J20" s="91"/>
    </row>
    <row r="21" spans="1:10" ht="15" customHeight="1" x14ac:dyDescent="0.2">
      <c r="A21" s="89" t="s">
        <v>232</v>
      </c>
      <c r="B21" s="225" t="s">
        <v>249</v>
      </c>
      <c r="C21" s="225"/>
      <c r="D21" s="225"/>
      <c r="E21" s="225"/>
      <c r="F21" s="225"/>
      <c r="G21" s="225"/>
      <c r="H21" s="225"/>
      <c r="I21" s="227">
        <v>0</v>
      </c>
      <c r="J21" s="227"/>
    </row>
    <row r="22" spans="1:10" ht="15" customHeight="1" x14ac:dyDescent="0.2">
      <c r="A22" s="89" t="s">
        <v>233</v>
      </c>
      <c r="B22" s="225" t="s">
        <v>250</v>
      </c>
      <c r="C22" s="225"/>
      <c r="D22" s="225"/>
      <c r="E22" s="225"/>
      <c r="F22" s="225"/>
      <c r="G22" s="225"/>
      <c r="H22" s="225"/>
      <c r="I22" s="227">
        <v>6000</v>
      </c>
      <c r="J22" s="227"/>
    </row>
    <row r="23" spans="1:10" ht="15" customHeight="1" x14ac:dyDescent="0.2">
      <c r="A23" s="89" t="s">
        <v>234</v>
      </c>
      <c r="B23" s="225" t="s">
        <v>251</v>
      </c>
      <c r="C23" s="225"/>
      <c r="D23" s="225"/>
      <c r="E23" s="225"/>
      <c r="F23" s="225"/>
      <c r="G23" s="225"/>
      <c r="H23" s="225"/>
      <c r="I23" s="227">
        <v>0</v>
      </c>
      <c r="J23" s="227"/>
    </row>
    <row r="24" spans="1:10" ht="15" customHeight="1" x14ac:dyDescent="0.2">
      <c r="A24" s="89" t="s">
        <v>235</v>
      </c>
      <c r="B24" s="225" t="s">
        <v>252</v>
      </c>
      <c r="C24" s="225"/>
      <c r="D24" s="225"/>
      <c r="E24" s="225"/>
      <c r="F24" s="225"/>
      <c r="G24" s="225"/>
      <c r="H24" s="225"/>
      <c r="I24" s="227">
        <v>0</v>
      </c>
      <c r="J24" s="227"/>
    </row>
    <row r="25" spans="1:10" ht="15" customHeight="1" x14ac:dyDescent="0.2">
      <c r="A25" s="89" t="s">
        <v>236</v>
      </c>
      <c r="B25" s="225" t="s">
        <v>253</v>
      </c>
      <c r="C25" s="225"/>
      <c r="D25" s="225"/>
      <c r="E25" s="225"/>
      <c r="F25" s="225"/>
      <c r="G25" s="225"/>
      <c r="H25" s="225"/>
      <c r="I25" s="227">
        <v>12000</v>
      </c>
      <c r="J25" s="227"/>
    </row>
    <row r="26" spans="1:10" ht="21.75" customHeight="1" x14ac:dyDescent="0.25">
      <c r="A26" s="223" t="s">
        <v>317</v>
      </c>
      <c r="B26" s="223"/>
      <c r="C26" s="223"/>
      <c r="D26" s="223"/>
      <c r="E26" s="223"/>
      <c r="F26" s="223"/>
      <c r="G26" s="223"/>
      <c r="H26" s="223"/>
      <c r="I26" s="231">
        <f>SUM(I18:I25)</f>
        <v>30000</v>
      </c>
      <c r="J26" s="231"/>
    </row>
    <row r="27" spans="1:10" ht="15" customHeight="1" x14ac:dyDescent="0.2">
      <c r="A27" s="229"/>
      <c r="B27" s="229"/>
      <c r="C27" s="229"/>
      <c r="D27" s="229"/>
      <c r="E27" s="229"/>
      <c r="F27" s="229"/>
      <c r="G27" s="229"/>
      <c r="H27" s="229"/>
      <c r="I27" s="88"/>
      <c r="J27" s="88"/>
    </row>
    <row r="28" spans="1:10" ht="15" customHeight="1" x14ac:dyDescent="0.25">
      <c r="A28" s="223" t="s">
        <v>255</v>
      </c>
      <c r="B28" s="223"/>
      <c r="C28" s="223"/>
      <c r="D28" s="223"/>
      <c r="E28" s="223"/>
      <c r="F28" s="223"/>
      <c r="G28" s="223"/>
      <c r="H28" s="223"/>
      <c r="I28" s="223"/>
      <c r="J28" s="223"/>
    </row>
    <row r="29" spans="1:10" ht="15" customHeight="1" x14ac:dyDescent="0.25">
      <c r="A29" s="223"/>
      <c r="B29" s="223"/>
      <c r="C29" s="223"/>
      <c r="D29" s="223"/>
      <c r="E29" s="223"/>
      <c r="F29" s="223"/>
      <c r="G29" s="223"/>
      <c r="H29" s="223"/>
      <c r="I29" s="223"/>
      <c r="J29" s="223"/>
    </row>
    <row r="30" spans="1:10" ht="43.5" customHeight="1" x14ac:dyDescent="0.2">
      <c r="A30" s="226" t="s">
        <v>339</v>
      </c>
      <c r="B30" s="226"/>
      <c r="C30" s="226"/>
      <c r="D30" s="226"/>
      <c r="E30" s="226"/>
      <c r="F30" s="226"/>
      <c r="G30" s="226"/>
      <c r="H30" s="226"/>
      <c r="I30" s="226"/>
      <c r="J30" s="226"/>
    </row>
    <row r="31" spans="1:10" ht="4.5" customHeight="1" x14ac:dyDescent="0.2">
      <c r="A31" s="229"/>
      <c r="B31" s="229"/>
      <c r="C31" s="229"/>
      <c r="D31" s="229"/>
      <c r="E31" s="229"/>
      <c r="F31" s="229"/>
      <c r="G31" s="229"/>
      <c r="H31" s="229"/>
      <c r="I31" s="229"/>
      <c r="J31" s="229"/>
    </row>
    <row r="32" spans="1:10" ht="15" hidden="1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</row>
    <row r="33" spans="1:10" ht="6.75" customHeight="1" x14ac:dyDescent="0.2">
      <c r="A33" s="229"/>
      <c r="B33" s="229"/>
      <c r="C33" s="229"/>
      <c r="D33" s="229"/>
      <c r="E33" s="229"/>
      <c r="F33" s="229"/>
      <c r="G33" s="229"/>
      <c r="H33" s="229"/>
      <c r="I33" s="229"/>
      <c r="J33" s="229"/>
    </row>
    <row r="34" spans="1:10" ht="14.25" customHeight="1" x14ac:dyDescent="0.2">
      <c r="A34" s="88"/>
      <c r="B34" s="88" t="s">
        <v>239</v>
      </c>
      <c r="C34" s="232" t="s">
        <v>354</v>
      </c>
      <c r="D34" s="232"/>
      <c r="E34" s="232"/>
      <c r="F34" s="88"/>
      <c r="G34" s="88"/>
      <c r="H34" s="88" t="s">
        <v>256</v>
      </c>
      <c r="I34" s="88"/>
      <c r="J34" s="88"/>
    </row>
    <row r="35" spans="1:10" ht="14.25" customHeight="1" x14ac:dyDescent="0.2">
      <c r="A35" s="88"/>
      <c r="B35" s="88" t="s">
        <v>257</v>
      </c>
      <c r="C35" s="233" t="s">
        <v>334</v>
      </c>
      <c r="D35" s="233"/>
      <c r="E35" s="233"/>
      <c r="F35" s="88"/>
      <c r="G35" s="230" t="s">
        <v>241</v>
      </c>
      <c r="H35" s="230"/>
      <c r="I35" s="230"/>
      <c r="J35" s="88"/>
    </row>
    <row r="36" spans="1:10" ht="14.25" customHeight="1" x14ac:dyDescent="0.2">
      <c r="A36" s="88"/>
      <c r="B36" s="232" t="s">
        <v>340</v>
      </c>
      <c r="C36" s="232"/>
      <c r="D36" s="232"/>
      <c r="E36" s="232"/>
      <c r="F36" s="229" t="s">
        <v>302</v>
      </c>
      <c r="G36" s="229"/>
      <c r="H36" s="229"/>
      <c r="I36" s="229"/>
      <c r="J36" s="229"/>
    </row>
  </sheetData>
  <sheetProtection selectLockedCells="1" selectUnlockedCells="1"/>
  <mergeCells count="38">
    <mergeCell ref="G35:I35"/>
    <mergeCell ref="C34:E34"/>
    <mergeCell ref="C35:E35"/>
    <mergeCell ref="B25:H25"/>
    <mergeCell ref="I25:J25"/>
    <mergeCell ref="B36:E36"/>
    <mergeCell ref="A27:H27"/>
    <mergeCell ref="A28:J28"/>
    <mergeCell ref="A29:J29"/>
    <mergeCell ref="A30:J30"/>
    <mergeCell ref="A31:J31"/>
    <mergeCell ref="A32:J32"/>
    <mergeCell ref="A33:J33"/>
    <mergeCell ref="A26:H26"/>
    <mergeCell ref="I26:J26"/>
    <mergeCell ref="B21:H21"/>
    <mergeCell ref="I21:J21"/>
    <mergeCell ref="B22:H22"/>
    <mergeCell ref="I22:J22"/>
    <mergeCell ref="B23:H23"/>
    <mergeCell ref="I23:J23"/>
    <mergeCell ref="B24:H24"/>
    <mergeCell ref="I24:J24"/>
    <mergeCell ref="F36:J36"/>
    <mergeCell ref="A1:D1"/>
    <mergeCell ref="A3:D3"/>
    <mergeCell ref="A4:D4"/>
    <mergeCell ref="A8:J8"/>
    <mergeCell ref="A10:J10"/>
    <mergeCell ref="A11:J11"/>
    <mergeCell ref="A12:J12"/>
    <mergeCell ref="A16:J16"/>
    <mergeCell ref="B18:H18"/>
    <mergeCell ref="A13:J13"/>
    <mergeCell ref="A15:J15"/>
    <mergeCell ref="B19:H19"/>
    <mergeCell ref="I19:J19"/>
    <mergeCell ref="I18:J18"/>
  </mergeCells>
  <phoneticPr fontId="7" type="noConversion"/>
  <pageMargins left="0.35416666666666669" right="0.35416666666666669" top="0.84513888888888888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R42"/>
  <sheetViews>
    <sheetView topLeftCell="W70" workbookViewId="0">
      <selection activeCell="A11" sqref="A11"/>
    </sheetView>
  </sheetViews>
  <sheetFormatPr defaultRowHeight="4.5" customHeight="1" x14ac:dyDescent="0.2"/>
  <cols>
    <col min="1" max="1" width="5.42578125" customWidth="1"/>
    <col min="5" max="5" width="12.5703125" customWidth="1"/>
    <col min="6" max="6" width="15.85546875" customWidth="1"/>
  </cols>
  <sheetData>
    <row r="1" spans="1:10" ht="48" customHeight="1" x14ac:dyDescent="0.25">
      <c r="A1" s="223" t="s">
        <v>0</v>
      </c>
      <c r="B1" s="223"/>
      <c r="C1" s="223"/>
      <c r="D1" s="223"/>
    </row>
    <row r="2" spans="1:10" ht="15" customHeight="1" x14ac:dyDescent="0.25">
      <c r="A2" s="86" t="s">
        <v>1</v>
      </c>
      <c r="B2" s="86"/>
      <c r="C2" s="86"/>
      <c r="D2" s="86"/>
    </row>
    <row r="3" spans="1:10" ht="15" customHeight="1" x14ac:dyDescent="0.25">
      <c r="A3" s="223" t="s">
        <v>2</v>
      </c>
      <c r="B3" s="223"/>
      <c r="C3" s="223"/>
      <c r="D3" s="223"/>
      <c r="G3" s="87"/>
    </row>
    <row r="4" spans="1:10" ht="15" customHeight="1" x14ac:dyDescent="0.25">
      <c r="A4" s="191" t="s">
        <v>243</v>
      </c>
      <c r="B4" s="191"/>
      <c r="C4" s="191"/>
      <c r="D4" s="191"/>
      <c r="G4" s="87"/>
    </row>
    <row r="6" spans="1:10" ht="12.75" customHeight="1" x14ac:dyDescent="0.2">
      <c r="A6" t="s">
        <v>239</v>
      </c>
    </row>
    <row r="7" spans="1:10" ht="12.75" customHeight="1" x14ac:dyDescent="0.2">
      <c r="A7" t="s">
        <v>258</v>
      </c>
    </row>
    <row r="8" spans="1:10" ht="12.75" customHeight="1" x14ac:dyDescent="0.2">
      <c r="A8" t="s">
        <v>259</v>
      </c>
    </row>
    <row r="9" spans="1:10" ht="61.5" customHeight="1" x14ac:dyDescent="0.2">
      <c r="A9" s="226" t="s">
        <v>260</v>
      </c>
      <c r="B9" s="226"/>
      <c r="C9" s="226"/>
      <c r="D9" s="226"/>
      <c r="E9" s="226"/>
      <c r="F9" s="226"/>
      <c r="G9" s="226"/>
      <c r="H9" s="226"/>
      <c r="I9" s="226"/>
      <c r="J9" s="226"/>
    </row>
    <row r="10" spans="1:10" ht="9.75" customHeight="1" x14ac:dyDescent="0.2"/>
    <row r="11" spans="1:10" ht="34.5" customHeight="1" x14ac:dyDescent="0.25">
      <c r="B11" s="93"/>
      <c r="C11" s="93"/>
      <c r="D11" s="93"/>
      <c r="E11" s="93"/>
      <c r="F11" s="93"/>
      <c r="G11" s="93"/>
      <c r="H11" s="93"/>
      <c r="I11" s="93"/>
      <c r="J11" s="93"/>
    </row>
    <row r="12" spans="1:10" ht="15.75" customHeight="1" x14ac:dyDescent="0.25">
      <c r="A12" s="235"/>
      <c r="B12" s="235"/>
      <c r="C12" s="235"/>
      <c r="D12" s="235"/>
      <c r="E12" s="235"/>
      <c r="F12" s="235"/>
      <c r="G12" s="235"/>
      <c r="H12" s="235"/>
      <c r="I12" s="235"/>
      <c r="J12" s="235"/>
    </row>
    <row r="13" spans="1:10" ht="12.75" customHeight="1" x14ac:dyDescent="0.2">
      <c r="A13" s="178" t="s">
        <v>261</v>
      </c>
      <c r="B13" s="178"/>
      <c r="C13" s="178"/>
      <c r="D13" s="178"/>
      <c r="E13" s="178"/>
      <c r="F13" s="178"/>
      <c r="G13" s="178"/>
      <c r="H13" s="178"/>
      <c r="I13" s="178"/>
      <c r="J13" s="178"/>
    </row>
    <row r="14" spans="1:10" ht="36.75" customHeight="1" x14ac:dyDescent="0.2">
      <c r="A14" s="236" t="s">
        <v>262</v>
      </c>
      <c r="B14" s="236"/>
      <c r="C14" s="236"/>
      <c r="D14" s="236"/>
      <c r="E14" s="236"/>
      <c r="F14" s="236"/>
      <c r="G14" s="236"/>
      <c r="H14" s="236"/>
      <c r="I14" s="236"/>
      <c r="J14" s="236"/>
    </row>
    <row r="15" spans="1:10" ht="15" customHeight="1" x14ac:dyDescent="0.2">
      <c r="A15" s="9"/>
      <c r="B15" s="9"/>
      <c r="C15" s="9"/>
      <c r="D15" s="9"/>
      <c r="E15" s="9"/>
      <c r="F15" s="9"/>
      <c r="G15" s="9"/>
      <c r="H15" s="9"/>
    </row>
    <row r="16" spans="1:10" ht="15" customHeight="1" x14ac:dyDescent="0.2">
      <c r="A16" s="178" t="s">
        <v>238</v>
      </c>
      <c r="B16" s="178"/>
      <c r="C16" s="178"/>
      <c r="D16" s="178"/>
      <c r="E16" s="178"/>
      <c r="F16" s="178"/>
      <c r="G16" s="178"/>
      <c r="H16" s="178"/>
      <c r="I16" s="178"/>
      <c r="J16" s="178"/>
    </row>
    <row r="17" spans="1:18" ht="2.25" customHeight="1" x14ac:dyDescent="0.2">
      <c r="A17" s="9"/>
      <c r="B17" s="9"/>
      <c r="C17" s="9"/>
      <c r="D17" s="9"/>
      <c r="E17" s="9"/>
      <c r="F17" s="9"/>
      <c r="G17" s="9"/>
      <c r="H17" s="9"/>
    </row>
    <row r="18" spans="1:18" ht="15" customHeight="1" x14ac:dyDescent="0.2">
      <c r="A18" s="9"/>
      <c r="B18" s="9"/>
      <c r="C18" s="238" t="s">
        <v>263</v>
      </c>
      <c r="D18" s="238"/>
      <c r="E18" s="238"/>
      <c r="F18" s="238"/>
      <c r="G18" s="238"/>
      <c r="H18" s="238"/>
    </row>
    <row r="19" spans="1:18" ht="7.5" customHeight="1" x14ac:dyDescent="0.2">
      <c r="A19" s="9"/>
    </row>
    <row r="20" spans="1:18" ht="15" customHeight="1" x14ac:dyDescent="0.2">
      <c r="A20" s="9" t="s">
        <v>228</v>
      </c>
      <c r="B20" s="10" t="e">
        <f>'IZVRŠENJE PRORAČUNA 2020 - II.'!#REF!</f>
        <v>#REF!</v>
      </c>
      <c r="C20" s="237" t="e">
        <f>'IZVRŠENJE PRORAČUNA 2020 - II.'!#REF!</f>
        <v>#REF!</v>
      </c>
      <c r="D20" s="237"/>
      <c r="E20" s="237"/>
      <c r="F20" s="237"/>
      <c r="G20" s="237"/>
      <c r="H20" s="237"/>
      <c r="I20" s="234">
        <v>17600</v>
      </c>
      <c r="J20" s="234"/>
    </row>
    <row r="21" spans="1:18" ht="15" customHeight="1" x14ac:dyDescent="0.2">
      <c r="A21" s="9" t="s">
        <v>229</v>
      </c>
      <c r="B21" s="10" t="e">
        <f>'IZVRŠENJE PRORAČUNA 2020 - II.'!#REF!</f>
        <v>#REF!</v>
      </c>
      <c r="C21" s="237" t="s">
        <v>116</v>
      </c>
      <c r="D21" s="237"/>
      <c r="E21" s="237"/>
      <c r="F21" s="237"/>
      <c r="G21" s="237"/>
      <c r="H21" s="237"/>
      <c r="I21" s="234">
        <v>16660.25</v>
      </c>
      <c r="J21" s="234"/>
    </row>
    <row r="22" spans="1:18" ht="15" customHeight="1" x14ac:dyDescent="0.2">
      <c r="A22" s="9" t="s">
        <v>230</v>
      </c>
      <c r="B22" s="10" t="e">
        <f>'IZVRŠENJE PRORAČUNA 2020 - II.'!#REF!</f>
        <v>#REF!</v>
      </c>
      <c r="C22" s="237" t="e">
        <f>'IZVRŠENJE PRORAČUNA 2020 - II.'!#REF!</f>
        <v>#REF!</v>
      </c>
      <c r="D22" s="237"/>
      <c r="E22" s="237"/>
      <c r="F22" s="237"/>
      <c r="G22" s="237"/>
      <c r="H22" s="237"/>
      <c r="I22" s="234">
        <v>28500</v>
      </c>
      <c r="J22" s="234"/>
      <c r="L22" s="10"/>
      <c r="M22" s="237"/>
      <c r="N22" s="237"/>
      <c r="O22" s="237"/>
      <c r="P22" s="237"/>
      <c r="Q22" s="237"/>
      <c r="R22" s="237"/>
    </row>
    <row r="23" spans="1:18" ht="15" customHeight="1" x14ac:dyDescent="0.2">
      <c r="A23" s="9" t="s">
        <v>231</v>
      </c>
      <c r="B23" s="10"/>
      <c r="C23" s="237"/>
      <c r="D23" s="237"/>
      <c r="E23" s="237"/>
      <c r="F23" s="237"/>
      <c r="G23" s="237"/>
      <c r="H23" s="237"/>
      <c r="I23" s="234"/>
      <c r="J23" s="234"/>
      <c r="L23" s="10"/>
      <c r="M23" s="237"/>
      <c r="N23" s="237"/>
      <c r="O23" s="237"/>
      <c r="P23" s="237"/>
      <c r="Q23" s="237"/>
      <c r="R23" s="237"/>
    </row>
    <row r="24" spans="1:18" ht="15" customHeight="1" x14ac:dyDescent="0.2">
      <c r="A24" s="9" t="s">
        <v>232</v>
      </c>
      <c r="B24" s="10" t="e">
        <f>'IZVRŠENJE PRORAČUNA 2020 - II.'!#REF!</f>
        <v>#REF!</v>
      </c>
      <c r="C24" s="237" t="e">
        <f>'IZVRŠENJE PRORAČUNA 2020 - II.'!#REF!</f>
        <v>#REF!</v>
      </c>
      <c r="D24" s="237"/>
      <c r="E24" s="237"/>
      <c r="F24" s="237"/>
      <c r="G24" s="237"/>
      <c r="H24" s="237"/>
      <c r="I24" s="234">
        <v>23000</v>
      </c>
      <c r="J24" s="234"/>
      <c r="L24" s="10"/>
      <c r="M24" s="237"/>
      <c r="N24" s="237"/>
      <c r="O24" s="237"/>
      <c r="P24" s="237"/>
      <c r="Q24" s="237"/>
      <c r="R24" s="237"/>
    </row>
    <row r="25" spans="1:18" ht="15" customHeight="1" x14ac:dyDescent="0.2">
      <c r="A25" s="9" t="s">
        <v>233</v>
      </c>
      <c r="B25" s="10" t="e">
        <f>'IZVRŠENJE PRORAČUNA 2020 - II.'!#REF!</f>
        <v>#REF!</v>
      </c>
      <c r="C25" s="237" t="e">
        <f>'IZVRŠENJE PRORAČUNA 2020 - II.'!#REF!</f>
        <v>#REF!</v>
      </c>
      <c r="D25" s="237"/>
      <c r="E25" s="237"/>
      <c r="F25" s="237"/>
      <c r="G25" s="237"/>
      <c r="H25" s="237"/>
      <c r="I25" s="234">
        <v>71454.880000000005</v>
      </c>
      <c r="J25" s="234"/>
      <c r="L25" s="10"/>
      <c r="M25" s="237"/>
      <c r="N25" s="237"/>
      <c r="O25" s="237"/>
      <c r="P25" s="237"/>
      <c r="Q25" s="237"/>
      <c r="R25" s="237"/>
    </row>
    <row r="26" spans="1:18" ht="15" customHeight="1" x14ac:dyDescent="0.2">
      <c r="A26" s="9" t="s">
        <v>234</v>
      </c>
      <c r="B26" s="10" t="e">
        <f>'IZVRŠENJE PRORAČUNA 2020 - II.'!#REF!</f>
        <v>#REF!</v>
      </c>
      <c r="C26" s="237" t="e">
        <f>'IZVRŠENJE PRORAČUNA 2020 - II.'!#REF!</f>
        <v>#REF!</v>
      </c>
      <c r="D26" s="237"/>
      <c r="E26" s="237"/>
      <c r="F26" s="237"/>
      <c r="G26" s="237"/>
      <c r="H26" s="237"/>
      <c r="I26" s="234">
        <v>9600</v>
      </c>
      <c r="J26" s="234"/>
      <c r="L26" s="10"/>
      <c r="M26" s="237"/>
      <c r="N26" s="237"/>
      <c r="O26" s="237"/>
      <c r="P26" s="237"/>
      <c r="Q26" s="237"/>
      <c r="R26" s="237"/>
    </row>
    <row r="27" spans="1:18" ht="15" customHeight="1" x14ac:dyDescent="0.2">
      <c r="A27" s="9" t="s">
        <v>235</v>
      </c>
      <c r="B27" s="10" t="e">
        <f>'IZVRŠENJE PRORAČUNA 2020 - II.'!#REF!</f>
        <v>#REF!</v>
      </c>
      <c r="C27" s="237" t="e">
        <f>'IZVRŠENJE PRORAČUNA 2020 - II.'!#REF!</f>
        <v>#REF!</v>
      </c>
      <c r="D27" s="237"/>
      <c r="E27" s="237"/>
      <c r="F27" s="237"/>
      <c r="G27" s="237"/>
      <c r="H27" s="237"/>
      <c r="I27" s="234">
        <v>30550</v>
      </c>
      <c r="J27" s="234"/>
      <c r="L27" s="10"/>
      <c r="M27" s="237"/>
      <c r="N27" s="237"/>
      <c r="O27" s="237"/>
      <c r="P27" s="237"/>
      <c r="Q27" s="237"/>
      <c r="R27" s="237"/>
    </row>
    <row r="28" spans="1:18" ht="15" customHeight="1" x14ac:dyDescent="0.2">
      <c r="A28" s="9" t="s">
        <v>236</v>
      </c>
      <c r="B28" s="10"/>
      <c r="C28" s="237"/>
      <c r="D28" s="237"/>
      <c r="E28" s="237"/>
      <c r="F28" s="237"/>
      <c r="G28" s="237"/>
      <c r="H28" s="237"/>
      <c r="I28" s="234">
        <f>'IZVRŠENJE PRORAČUNA 2020 - II.'!J224</f>
        <v>0</v>
      </c>
      <c r="J28" s="234"/>
      <c r="L28" s="10"/>
      <c r="M28" s="237"/>
      <c r="N28" s="237"/>
      <c r="O28" s="237"/>
      <c r="P28" s="237"/>
      <c r="Q28" s="237"/>
      <c r="R28" s="237"/>
    </row>
    <row r="29" spans="1:18" ht="15" customHeight="1" x14ac:dyDescent="0.2">
      <c r="A29" s="9"/>
      <c r="B29" s="10"/>
      <c r="C29" s="237"/>
      <c r="D29" s="237"/>
      <c r="E29" s="237"/>
      <c r="F29" s="237"/>
      <c r="G29" s="237"/>
      <c r="H29" s="237"/>
      <c r="I29" s="239"/>
      <c r="J29" s="239"/>
      <c r="L29" s="10"/>
      <c r="M29" s="237"/>
      <c r="N29" s="237"/>
      <c r="O29" s="237"/>
      <c r="P29" s="237"/>
      <c r="Q29" s="237"/>
      <c r="R29" s="237"/>
    </row>
    <row r="30" spans="1:18" ht="15" customHeight="1" x14ac:dyDescent="0.2">
      <c r="A30" s="9"/>
      <c r="B30" s="10"/>
      <c r="C30" s="237"/>
      <c r="D30" s="237"/>
      <c r="E30" s="237"/>
      <c r="F30" s="237"/>
      <c r="G30" s="237"/>
      <c r="H30" s="237"/>
      <c r="I30" s="239"/>
      <c r="J30" s="239"/>
      <c r="L30" s="10"/>
      <c r="M30" s="237"/>
      <c r="N30" s="237"/>
      <c r="O30" s="237"/>
      <c r="P30" s="237"/>
      <c r="Q30" s="237"/>
      <c r="R30" s="237"/>
    </row>
    <row r="31" spans="1:18" ht="15" customHeight="1" x14ac:dyDescent="0.2">
      <c r="A31" s="9"/>
      <c r="B31" s="10"/>
      <c r="C31" s="237"/>
      <c r="D31" s="237"/>
      <c r="E31" s="237"/>
      <c r="F31" s="237"/>
      <c r="G31" s="237"/>
      <c r="H31" s="237"/>
      <c r="I31" s="239"/>
      <c r="J31" s="239"/>
      <c r="L31" s="10"/>
      <c r="M31" s="237"/>
      <c r="N31" s="237"/>
      <c r="O31" s="237"/>
      <c r="P31" s="237"/>
      <c r="Q31" s="237"/>
      <c r="R31" s="237"/>
    </row>
    <row r="32" spans="1:18" ht="21.75" customHeight="1" x14ac:dyDescent="0.2">
      <c r="A32" s="178" t="s">
        <v>254</v>
      </c>
      <c r="B32" s="178"/>
      <c r="C32" s="178"/>
      <c r="D32" s="178"/>
      <c r="E32" s="178"/>
      <c r="F32" s="178"/>
      <c r="G32" s="178"/>
      <c r="H32" s="178"/>
      <c r="I32" s="240">
        <f>SUM(I20:J31)</f>
        <v>197365.13</v>
      </c>
      <c r="J32" s="240"/>
    </row>
    <row r="33" spans="1:10" ht="12.75" customHeight="1" x14ac:dyDescent="0.2">
      <c r="A33" s="177"/>
      <c r="B33" s="177"/>
      <c r="C33" s="177"/>
      <c r="D33" s="177"/>
      <c r="E33" s="177"/>
      <c r="F33" s="177"/>
      <c r="G33" s="177"/>
      <c r="H33" s="177"/>
    </row>
    <row r="34" spans="1:10" ht="12.75" customHeight="1" x14ac:dyDescent="0.2">
      <c r="A34" s="178" t="s">
        <v>264</v>
      </c>
      <c r="B34" s="178"/>
      <c r="C34" s="178"/>
      <c r="D34" s="178"/>
      <c r="E34" s="178"/>
      <c r="F34" s="178"/>
      <c r="G34" s="178"/>
      <c r="H34" s="178"/>
      <c r="I34" s="178"/>
      <c r="J34" s="178"/>
    </row>
    <row r="35" spans="1:10" ht="12.75" customHeight="1" x14ac:dyDescent="0.2">
      <c r="A35" s="178"/>
      <c r="B35" s="178"/>
      <c r="C35" s="178"/>
      <c r="D35" s="178"/>
      <c r="E35" s="178"/>
      <c r="F35" s="178"/>
      <c r="G35" s="178"/>
      <c r="H35" s="178"/>
      <c r="I35" s="178"/>
      <c r="J35" s="178"/>
    </row>
    <row r="36" spans="1:10" ht="25.5" customHeight="1" x14ac:dyDescent="0.2">
      <c r="A36" s="236" t="s">
        <v>265</v>
      </c>
      <c r="B36" s="236"/>
      <c r="C36" s="236"/>
      <c r="D36" s="236"/>
      <c r="E36" s="236"/>
      <c r="F36" s="236"/>
      <c r="G36" s="236"/>
      <c r="H36" s="236"/>
      <c r="I36" s="236"/>
      <c r="J36" s="236"/>
    </row>
    <row r="37" spans="1:10" ht="12.75" customHeight="1" x14ac:dyDescent="0.2">
      <c r="A37" s="177"/>
      <c r="B37" s="177"/>
      <c r="C37" s="177"/>
      <c r="D37" s="177"/>
      <c r="E37" s="177"/>
      <c r="F37" s="177"/>
      <c r="G37" s="177"/>
      <c r="H37" s="177"/>
      <c r="I37" s="177"/>
      <c r="J37" s="177"/>
    </row>
    <row r="38" spans="1:10" ht="5.25" customHeight="1" x14ac:dyDescent="0.2">
      <c r="A38" s="242"/>
      <c r="B38" s="242"/>
      <c r="C38" s="242"/>
      <c r="D38" s="242"/>
      <c r="E38" s="242"/>
      <c r="F38" s="242"/>
      <c r="G38" s="242"/>
      <c r="H38" s="242"/>
      <c r="I38" s="242"/>
      <c r="J38" s="242"/>
    </row>
    <row r="39" spans="1:10" ht="12.75" hidden="1" customHeight="1" x14ac:dyDescent="0.2">
      <c r="A39" s="177"/>
      <c r="B39" s="177"/>
      <c r="C39" s="177"/>
      <c r="D39" s="177"/>
      <c r="E39" s="177"/>
      <c r="F39" s="177"/>
      <c r="G39" s="177"/>
      <c r="H39" s="177"/>
      <c r="I39" s="177"/>
      <c r="J39" s="177"/>
    </row>
    <row r="40" spans="1:10" ht="21.75" customHeight="1" x14ac:dyDescent="0.2">
      <c r="B40" t="s">
        <v>239</v>
      </c>
      <c r="G40" t="s">
        <v>256</v>
      </c>
    </row>
    <row r="41" spans="1:10" ht="12.75" customHeight="1" x14ac:dyDescent="0.2">
      <c r="B41" t="s">
        <v>240</v>
      </c>
      <c r="G41" s="201" t="s">
        <v>241</v>
      </c>
      <c r="H41" s="201"/>
      <c r="I41" s="201"/>
    </row>
    <row r="42" spans="1:10" ht="12.75" customHeight="1" x14ac:dyDescent="0.2">
      <c r="B42" t="s">
        <v>242</v>
      </c>
      <c r="G42" s="241" t="s">
        <v>266</v>
      </c>
      <c r="H42" s="241"/>
      <c r="I42" s="241"/>
    </row>
  </sheetData>
  <sheetProtection selectLockedCells="1" selectUnlockedCells="1"/>
  <mergeCells count="54">
    <mergeCell ref="G42:I42"/>
    <mergeCell ref="A35:J35"/>
    <mergeCell ref="A36:J36"/>
    <mergeCell ref="A37:J37"/>
    <mergeCell ref="A38:J38"/>
    <mergeCell ref="A39:J39"/>
    <mergeCell ref="G41:I41"/>
    <mergeCell ref="A32:H32"/>
    <mergeCell ref="I32:J32"/>
    <mergeCell ref="A33:H33"/>
    <mergeCell ref="A34:J34"/>
    <mergeCell ref="C30:H30"/>
    <mergeCell ref="I30:J30"/>
    <mergeCell ref="M30:R30"/>
    <mergeCell ref="C31:H31"/>
    <mergeCell ref="I31:J31"/>
    <mergeCell ref="M31:R31"/>
    <mergeCell ref="C28:H28"/>
    <mergeCell ref="I28:J28"/>
    <mergeCell ref="M28:R28"/>
    <mergeCell ref="C29:H29"/>
    <mergeCell ref="I29:J29"/>
    <mergeCell ref="M29:R29"/>
    <mergeCell ref="C26:H26"/>
    <mergeCell ref="I26:J26"/>
    <mergeCell ref="M26:R26"/>
    <mergeCell ref="C27:H27"/>
    <mergeCell ref="I27:J27"/>
    <mergeCell ref="M27:R27"/>
    <mergeCell ref="C24:H24"/>
    <mergeCell ref="I24:J24"/>
    <mergeCell ref="M24:R24"/>
    <mergeCell ref="C25:H25"/>
    <mergeCell ref="I25:J25"/>
    <mergeCell ref="M25:R25"/>
    <mergeCell ref="M22:R22"/>
    <mergeCell ref="C23:H23"/>
    <mergeCell ref="I23:J23"/>
    <mergeCell ref="M23:R23"/>
    <mergeCell ref="C18:H18"/>
    <mergeCell ref="C20:H20"/>
    <mergeCell ref="I20:J20"/>
    <mergeCell ref="C22:H22"/>
    <mergeCell ref="I22:J22"/>
    <mergeCell ref="C21:H21"/>
    <mergeCell ref="I21:J21"/>
    <mergeCell ref="A1:D1"/>
    <mergeCell ref="A3:D3"/>
    <mergeCell ref="A4:D4"/>
    <mergeCell ref="A9:J9"/>
    <mergeCell ref="A12:J12"/>
    <mergeCell ref="A13:J13"/>
    <mergeCell ref="A14:J14"/>
    <mergeCell ref="A16:J16"/>
  </mergeCells>
  <phoneticPr fontId="7" type="noConversion"/>
  <pageMargins left="0.35416666666666669" right="0.35416666666666669" top="0.84513888888888888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J38"/>
  <sheetViews>
    <sheetView tabSelected="1" workbookViewId="0">
      <selection activeCell="A9" sqref="A9:J9"/>
    </sheetView>
  </sheetViews>
  <sheetFormatPr defaultRowHeight="4.5" customHeight="1" x14ac:dyDescent="0.2"/>
  <cols>
    <col min="1" max="1" width="5.42578125" customWidth="1"/>
    <col min="5" max="5" width="12.5703125" customWidth="1"/>
    <col min="6" max="6" width="14.28515625" customWidth="1"/>
    <col min="7" max="7" width="12.7109375" customWidth="1"/>
    <col min="8" max="8" width="6.140625" customWidth="1"/>
    <col min="10" max="10" width="9.85546875" customWidth="1"/>
    <col min="19" max="19" width="0" hidden="1" customWidth="1"/>
  </cols>
  <sheetData>
    <row r="1" spans="1:10" ht="48" customHeight="1" x14ac:dyDescent="0.25">
      <c r="A1" s="223" t="s">
        <v>0</v>
      </c>
      <c r="B1" s="223"/>
      <c r="C1" s="223"/>
      <c r="D1" s="223"/>
    </row>
    <row r="2" spans="1:10" ht="15" customHeight="1" x14ac:dyDescent="0.25">
      <c r="A2" s="86" t="s">
        <v>1</v>
      </c>
      <c r="B2" s="86"/>
      <c r="C2" s="86"/>
      <c r="D2" s="86"/>
    </row>
    <row r="3" spans="1:10" ht="15" customHeight="1" x14ac:dyDescent="0.25">
      <c r="A3" s="223" t="s">
        <v>2</v>
      </c>
      <c r="B3" s="223"/>
      <c r="C3" s="223"/>
      <c r="D3" s="223"/>
      <c r="G3" s="87"/>
    </row>
    <row r="4" spans="1:10" ht="15" customHeight="1" x14ac:dyDescent="0.25">
      <c r="A4" s="191" t="s">
        <v>243</v>
      </c>
      <c r="B4" s="191"/>
      <c r="C4" s="191"/>
      <c r="D4" s="191"/>
      <c r="G4" s="87"/>
    </row>
    <row r="5" spans="1:10" ht="16.5" customHeight="1" x14ac:dyDescent="0.2"/>
    <row r="6" spans="1:10" ht="14.25" customHeight="1" x14ac:dyDescent="0.2">
      <c r="A6" s="232" t="s">
        <v>355</v>
      </c>
      <c r="B6" s="232"/>
      <c r="C6" s="232"/>
      <c r="D6" s="232"/>
    </row>
    <row r="7" spans="1:10" ht="14.25" customHeight="1" x14ac:dyDescent="0.2">
      <c r="A7" s="232" t="s">
        <v>328</v>
      </c>
      <c r="B7" s="232"/>
      <c r="C7" s="232"/>
      <c r="D7" s="232"/>
    </row>
    <row r="8" spans="1:10" ht="14.25" customHeight="1" x14ac:dyDescent="0.2">
      <c r="A8" s="232" t="s">
        <v>341</v>
      </c>
      <c r="B8" s="232"/>
      <c r="C8" s="232"/>
      <c r="D8" s="232"/>
    </row>
    <row r="9" spans="1:10" ht="73.5" customHeight="1" x14ac:dyDescent="0.2">
      <c r="A9" s="226" t="s">
        <v>360</v>
      </c>
      <c r="B9" s="226"/>
      <c r="C9" s="226"/>
      <c r="D9" s="226"/>
      <c r="E9" s="226"/>
      <c r="F9" s="226"/>
      <c r="G9" s="226"/>
      <c r="H9" s="226"/>
      <c r="I9" s="226"/>
      <c r="J9" s="226"/>
    </row>
    <row r="10" spans="1:10" ht="9.75" customHeight="1" x14ac:dyDescent="0.2"/>
    <row r="11" spans="1:10" ht="51" customHeight="1" x14ac:dyDescent="0.25">
      <c r="A11" s="235" t="s">
        <v>342</v>
      </c>
      <c r="B11" s="235"/>
      <c r="C11" s="235"/>
      <c r="D11" s="235"/>
      <c r="E11" s="235"/>
      <c r="F11" s="235"/>
      <c r="G11" s="235"/>
      <c r="H11" s="235"/>
      <c r="I11" s="235"/>
      <c r="J11" s="235"/>
    </row>
    <row r="12" spans="1:10" ht="15.75" customHeight="1" x14ac:dyDescent="0.25">
      <c r="A12" s="235"/>
      <c r="B12" s="235"/>
      <c r="C12" s="235"/>
      <c r="D12" s="235"/>
      <c r="E12" s="235"/>
      <c r="F12" s="235"/>
      <c r="G12" s="235"/>
      <c r="H12" s="235"/>
      <c r="I12" s="235"/>
      <c r="J12" s="235"/>
    </row>
    <row r="13" spans="1:10" ht="12.75" customHeight="1" x14ac:dyDescent="0.2">
      <c r="A13" s="236"/>
      <c r="B13" s="236"/>
      <c r="C13" s="236"/>
      <c r="D13" s="236"/>
      <c r="E13" s="236"/>
      <c r="F13" s="236"/>
      <c r="G13" s="236"/>
      <c r="H13" s="236"/>
      <c r="I13" s="236"/>
      <c r="J13" s="236"/>
    </row>
    <row r="14" spans="1:10" ht="15" customHeight="1" x14ac:dyDescent="0.25">
      <c r="A14" s="195" t="s">
        <v>3</v>
      </c>
      <c r="B14" s="195"/>
      <c r="C14" s="195"/>
      <c r="D14" s="195"/>
      <c r="E14" s="195"/>
      <c r="F14" s="195"/>
      <c r="G14" s="195"/>
      <c r="H14" s="195"/>
      <c r="I14" s="195"/>
      <c r="J14" s="195"/>
    </row>
    <row r="15" spans="1:10" ht="15" customHeight="1" x14ac:dyDescent="0.2">
      <c r="A15" s="226"/>
      <c r="B15" s="226"/>
      <c r="C15" s="226"/>
      <c r="D15" s="226"/>
      <c r="E15" s="226"/>
      <c r="F15" s="226"/>
      <c r="G15" s="226"/>
      <c r="H15" s="226"/>
      <c r="I15" s="226"/>
      <c r="J15" s="226"/>
    </row>
    <row r="16" spans="1:10" ht="43.5" customHeight="1" x14ac:dyDescent="0.2">
      <c r="A16" s="226" t="s">
        <v>356</v>
      </c>
      <c r="B16" s="226"/>
      <c r="C16" s="226"/>
      <c r="D16" s="226"/>
      <c r="E16" s="226"/>
      <c r="F16" s="226"/>
      <c r="G16" s="226"/>
      <c r="H16" s="226"/>
      <c r="I16" s="226"/>
      <c r="J16" s="226"/>
    </row>
    <row r="17" spans="1:10" ht="14.25" customHeight="1" x14ac:dyDescent="0.2">
      <c r="A17" s="229"/>
      <c r="B17" s="229"/>
      <c r="C17" s="229"/>
      <c r="D17" s="229"/>
      <c r="E17" s="229"/>
      <c r="F17" s="229"/>
      <c r="G17" s="229"/>
      <c r="H17" s="229"/>
      <c r="I17" s="229"/>
      <c r="J17" s="229"/>
    </row>
    <row r="18" spans="1:10" ht="15" customHeight="1" x14ac:dyDescent="0.25">
      <c r="A18" s="223" t="s">
        <v>244</v>
      </c>
      <c r="B18" s="223"/>
      <c r="C18" s="223"/>
      <c r="D18" s="223"/>
      <c r="E18" s="223"/>
      <c r="F18" s="223"/>
      <c r="G18" s="223"/>
      <c r="H18" s="223"/>
      <c r="I18" s="223"/>
      <c r="J18" s="223"/>
    </row>
    <row r="19" spans="1:10" ht="15" customHeight="1" x14ac:dyDescent="0.2">
      <c r="A19" s="89"/>
      <c r="B19" s="92"/>
      <c r="C19" s="225"/>
      <c r="D19" s="225"/>
      <c r="E19" s="225"/>
      <c r="F19" s="225"/>
      <c r="G19" s="225"/>
      <c r="H19" s="225"/>
      <c r="I19" s="243"/>
      <c r="J19" s="243"/>
    </row>
    <row r="20" spans="1:10" ht="28.5" customHeight="1" x14ac:dyDescent="0.2">
      <c r="A20" s="226" t="s">
        <v>267</v>
      </c>
      <c r="B20" s="226"/>
      <c r="C20" s="226"/>
      <c r="D20" s="226"/>
      <c r="E20" s="226"/>
      <c r="F20" s="226"/>
      <c r="G20" s="226"/>
      <c r="H20" s="226"/>
      <c r="I20" s="226"/>
      <c r="J20" s="226"/>
    </row>
    <row r="21" spans="1:10" ht="15" customHeight="1" x14ac:dyDescent="0.2">
      <c r="A21" s="229"/>
      <c r="B21" s="229"/>
      <c r="C21" s="229"/>
      <c r="D21" s="229"/>
      <c r="E21" s="229"/>
      <c r="F21" s="229"/>
      <c r="G21" s="229"/>
      <c r="H21" s="229"/>
      <c r="I21" s="229"/>
      <c r="J21" s="229"/>
    </row>
    <row r="22" spans="1:10" ht="15" customHeight="1" x14ac:dyDescent="0.2">
      <c r="A22" s="89" t="s">
        <v>268</v>
      </c>
      <c r="B22" s="225" t="s">
        <v>269</v>
      </c>
      <c r="C22" s="225"/>
      <c r="D22" s="225"/>
      <c r="E22" s="225"/>
      <c r="F22" s="225"/>
      <c r="G22" s="227">
        <v>15000</v>
      </c>
      <c r="H22" s="227"/>
      <c r="I22" s="243"/>
      <c r="J22" s="243"/>
    </row>
    <row r="23" spans="1:10" ht="15" customHeight="1" x14ac:dyDescent="0.2">
      <c r="A23" s="89" t="s">
        <v>229</v>
      </c>
      <c r="B23" s="225" t="s">
        <v>270</v>
      </c>
      <c r="C23" s="225"/>
      <c r="D23" s="225"/>
      <c r="E23" s="225"/>
      <c r="F23" s="225"/>
      <c r="G23" s="227">
        <v>30000</v>
      </c>
      <c r="H23" s="227"/>
      <c r="I23" s="243"/>
      <c r="J23" s="243"/>
    </row>
    <row r="24" spans="1:10" ht="15" customHeight="1" x14ac:dyDescent="0.2">
      <c r="A24" s="89" t="s">
        <v>230</v>
      </c>
      <c r="B24" s="225" t="s">
        <v>284</v>
      </c>
      <c r="C24" s="225"/>
      <c r="D24" s="225"/>
      <c r="E24" s="225"/>
      <c r="F24" s="225"/>
      <c r="G24" s="227">
        <v>0</v>
      </c>
      <c r="H24" s="227"/>
      <c r="I24" s="94"/>
      <c r="J24" s="94"/>
    </row>
    <row r="25" spans="1:10" ht="15" customHeight="1" x14ac:dyDescent="0.2">
      <c r="A25" s="89" t="s">
        <v>231</v>
      </c>
      <c r="B25" s="225" t="s">
        <v>271</v>
      </c>
      <c r="C25" s="225"/>
      <c r="D25" s="225"/>
      <c r="E25" s="225"/>
      <c r="F25" s="225"/>
      <c r="G25" s="227">
        <v>0</v>
      </c>
      <c r="H25" s="227"/>
      <c r="I25" s="94"/>
      <c r="J25" s="94"/>
    </row>
    <row r="26" spans="1:10" ht="24" customHeight="1" x14ac:dyDescent="0.25">
      <c r="A26" s="223" t="s">
        <v>316</v>
      </c>
      <c r="B26" s="223"/>
      <c r="C26" s="223"/>
      <c r="D26" s="223"/>
      <c r="E26" s="223"/>
      <c r="F26" s="223"/>
      <c r="G26" s="231">
        <f>SUM(G22:H25)</f>
        <v>45000</v>
      </c>
      <c r="H26" s="231"/>
      <c r="I26" s="94"/>
      <c r="J26" s="94"/>
    </row>
    <row r="27" spans="1:10" ht="27" customHeight="1" x14ac:dyDescent="0.2">
      <c r="A27" s="89"/>
      <c r="B27" s="92"/>
      <c r="C27" s="244"/>
      <c r="D27" s="225"/>
      <c r="E27" s="225"/>
      <c r="F27" s="225"/>
      <c r="G27" s="225"/>
      <c r="H27" s="225"/>
      <c r="I27" s="243"/>
      <c r="J27" s="243"/>
    </row>
    <row r="28" spans="1:10" ht="15" customHeight="1" x14ac:dyDescent="0.25">
      <c r="A28" s="223" t="s">
        <v>255</v>
      </c>
      <c r="B28" s="223"/>
      <c r="C28" s="223"/>
      <c r="D28" s="223"/>
      <c r="E28" s="223"/>
      <c r="F28" s="223"/>
      <c r="G28" s="223"/>
      <c r="H28" s="223"/>
      <c r="I28" s="223"/>
      <c r="J28" s="223"/>
    </row>
    <row r="29" spans="1:10" ht="15" customHeight="1" x14ac:dyDescent="0.2">
      <c r="A29" s="89"/>
      <c r="B29" s="92"/>
      <c r="C29" s="225"/>
      <c r="D29" s="225"/>
      <c r="E29" s="225"/>
      <c r="F29" s="225"/>
      <c r="G29" s="225"/>
      <c r="H29" s="225"/>
      <c r="I29" s="243"/>
      <c r="J29" s="243"/>
    </row>
    <row r="30" spans="1:10" ht="48" customHeight="1" x14ac:dyDescent="0.2">
      <c r="A30" s="224" t="s">
        <v>343</v>
      </c>
      <c r="B30" s="224"/>
      <c r="C30" s="224"/>
      <c r="D30" s="224"/>
      <c r="E30" s="224"/>
      <c r="F30" s="224"/>
      <c r="G30" s="224"/>
      <c r="H30" s="224"/>
      <c r="I30" s="224"/>
      <c r="J30" s="224"/>
    </row>
    <row r="31" spans="1:10" ht="15" customHeight="1" x14ac:dyDescent="0.2">
      <c r="A31" s="229"/>
      <c r="B31" s="229"/>
      <c r="C31" s="229"/>
      <c r="D31" s="229"/>
      <c r="E31" s="229"/>
      <c r="F31" s="229"/>
      <c r="G31" s="229"/>
      <c r="H31" s="229"/>
      <c r="I31" s="229"/>
      <c r="J31" s="229"/>
    </row>
    <row r="32" spans="1:10" ht="15" customHeight="1" x14ac:dyDescent="0.2">
      <c r="A32" s="89"/>
      <c r="B32" s="92"/>
      <c r="C32" s="229" t="s">
        <v>365</v>
      </c>
      <c r="D32" s="229"/>
      <c r="E32" s="229"/>
      <c r="F32" s="229"/>
      <c r="G32" s="229"/>
      <c r="H32" s="229"/>
      <c r="I32" s="229"/>
      <c r="J32" s="229"/>
    </row>
    <row r="33" spans="1:10" ht="3" customHeight="1" x14ac:dyDescent="0.2">
      <c r="A33" s="89"/>
      <c r="B33" s="92"/>
      <c r="C33" s="225"/>
      <c r="D33" s="225"/>
      <c r="E33" s="225"/>
      <c r="F33" s="225"/>
      <c r="G33" s="225"/>
      <c r="H33" s="225"/>
      <c r="I33" s="243"/>
      <c r="J33" s="243"/>
    </row>
    <row r="34" spans="1:10" ht="15" customHeight="1" x14ac:dyDescent="0.2">
      <c r="A34" s="89"/>
      <c r="B34" s="92"/>
      <c r="C34" s="176" t="s">
        <v>363</v>
      </c>
      <c r="D34" s="176"/>
      <c r="E34" s="176"/>
      <c r="F34" s="229" t="s">
        <v>364</v>
      </c>
      <c r="G34" s="229"/>
      <c r="H34" s="229"/>
      <c r="I34" s="229"/>
      <c r="J34" s="229"/>
    </row>
    <row r="35" spans="1:10" ht="1.5" customHeight="1" x14ac:dyDescent="0.2">
      <c r="A35" s="230"/>
      <c r="B35" s="230"/>
      <c r="C35" s="230"/>
      <c r="D35" s="230"/>
      <c r="E35" s="230"/>
      <c r="F35" s="230"/>
      <c r="G35" s="230"/>
      <c r="H35" s="230"/>
      <c r="I35" s="230"/>
      <c r="J35" s="230"/>
    </row>
    <row r="36" spans="1:10" ht="14.25" hidden="1" customHeight="1" x14ac:dyDescent="0.2">
      <c r="A36" s="229"/>
      <c r="B36" s="229"/>
      <c r="C36" s="229"/>
      <c r="D36" s="229"/>
      <c r="E36" s="229"/>
      <c r="F36" s="229"/>
      <c r="G36" s="229"/>
      <c r="H36" s="229"/>
      <c r="I36" s="229"/>
      <c r="J36" s="229"/>
    </row>
    <row r="37" spans="1:10" ht="3.75" hidden="1" customHeight="1" x14ac:dyDescent="0.2">
      <c r="A37" s="88"/>
      <c r="B37" s="88"/>
      <c r="C37" s="88"/>
      <c r="D37" s="88"/>
      <c r="E37" s="88"/>
      <c r="F37" s="88"/>
      <c r="G37" s="88"/>
      <c r="H37" s="88"/>
      <c r="I37" s="88"/>
      <c r="J37" s="88"/>
    </row>
    <row r="38" spans="1:10" ht="12.75" customHeight="1" x14ac:dyDescent="0.2">
      <c r="A38" t="s">
        <v>272</v>
      </c>
      <c r="E38" s="221"/>
      <c r="F38" s="221"/>
      <c r="G38" s="221"/>
      <c r="H38" s="221"/>
      <c r="I38" s="221"/>
    </row>
  </sheetData>
  <sheetProtection selectLockedCells="1" selectUnlockedCells="1"/>
  <mergeCells count="45">
    <mergeCell ref="A35:J35"/>
    <mergeCell ref="A36:J36"/>
    <mergeCell ref="I29:J29"/>
    <mergeCell ref="A30:J30"/>
    <mergeCell ref="A31:J31"/>
    <mergeCell ref="C32:J32"/>
    <mergeCell ref="B24:F24"/>
    <mergeCell ref="G24:H24"/>
    <mergeCell ref="C33:H33"/>
    <mergeCell ref="I33:J33"/>
    <mergeCell ref="A26:F26"/>
    <mergeCell ref="G26:H26"/>
    <mergeCell ref="C27:H27"/>
    <mergeCell ref="I27:J27"/>
    <mergeCell ref="A28:J28"/>
    <mergeCell ref="C29:H29"/>
    <mergeCell ref="G22:H22"/>
    <mergeCell ref="I22:J22"/>
    <mergeCell ref="B23:F23"/>
    <mergeCell ref="G23:H23"/>
    <mergeCell ref="I23:J23"/>
    <mergeCell ref="A15:J15"/>
    <mergeCell ref="A16:J16"/>
    <mergeCell ref="A17:J17"/>
    <mergeCell ref="A18:J18"/>
    <mergeCell ref="A12:J12"/>
    <mergeCell ref="A13:J13"/>
    <mergeCell ref="A14:J14"/>
    <mergeCell ref="B25:F25"/>
    <mergeCell ref="G25:H25"/>
    <mergeCell ref="C19:H19"/>
    <mergeCell ref="I19:J19"/>
    <mergeCell ref="A20:J20"/>
    <mergeCell ref="A21:J21"/>
    <mergeCell ref="B22:F22"/>
    <mergeCell ref="F34:J34"/>
    <mergeCell ref="A1:D1"/>
    <mergeCell ref="A3:D3"/>
    <mergeCell ref="A4:D4"/>
    <mergeCell ref="A9:J9"/>
    <mergeCell ref="E38:I38"/>
    <mergeCell ref="A6:D6"/>
    <mergeCell ref="A7:D7"/>
    <mergeCell ref="A8:D8"/>
    <mergeCell ref="A11:J11"/>
  </mergeCells>
  <phoneticPr fontId="7" type="noConversion"/>
  <pageMargins left="0.35416666666666669" right="0.35416666666666669" top="0.84513888888888888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52"/>
  <sheetViews>
    <sheetView topLeftCell="B1" workbookViewId="0">
      <selection activeCell="B47" sqref="B47"/>
    </sheetView>
  </sheetViews>
  <sheetFormatPr defaultRowHeight="12.75" x14ac:dyDescent="0.2"/>
  <cols>
    <col min="1" max="1" width="9.140625" hidden="1" customWidth="1"/>
    <col min="2" max="2" width="5.42578125" customWidth="1"/>
    <col min="10" max="10" width="16.28515625" customWidth="1"/>
    <col min="11" max="11" width="1.42578125" customWidth="1"/>
  </cols>
  <sheetData>
    <row r="5" spans="3:11" ht="1.5" customHeight="1" x14ac:dyDescent="0.2"/>
    <row r="6" spans="3:11" ht="15" x14ac:dyDescent="0.25">
      <c r="C6" s="223" t="s">
        <v>0</v>
      </c>
      <c r="D6" s="223"/>
      <c r="E6" s="223"/>
      <c r="F6" s="223"/>
    </row>
    <row r="7" spans="3:11" ht="15" x14ac:dyDescent="0.25">
      <c r="C7" s="86" t="s">
        <v>1</v>
      </c>
      <c r="D7" s="86"/>
      <c r="E7" s="86"/>
    </row>
    <row r="8" spans="3:11" ht="15" x14ac:dyDescent="0.25">
      <c r="C8" s="223" t="s">
        <v>2</v>
      </c>
      <c r="D8" s="223"/>
      <c r="E8" s="223"/>
      <c r="F8" s="223"/>
      <c r="H8" s="87"/>
    </row>
    <row r="9" spans="3:11" ht="15" x14ac:dyDescent="0.25">
      <c r="C9" s="223" t="s">
        <v>220</v>
      </c>
      <c r="D9" s="223"/>
      <c r="E9" s="223"/>
      <c r="F9" s="223"/>
      <c r="H9" s="87"/>
    </row>
    <row r="11" spans="3:11" ht="14.25" x14ac:dyDescent="0.2">
      <c r="C11" s="88" t="s">
        <v>239</v>
      </c>
      <c r="D11" s="221" t="s">
        <v>359</v>
      </c>
      <c r="E11" s="221"/>
      <c r="F11" s="221"/>
      <c r="G11" s="221"/>
    </row>
    <row r="12" spans="3:11" ht="14.25" x14ac:dyDescent="0.2">
      <c r="C12" s="88" t="s">
        <v>258</v>
      </c>
      <c r="D12" s="221" t="s">
        <v>334</v>
      </c>
      <c r="E12" s="221"/>
      <c r="F12" s="221"/>
      <c r="G12" s="221"/>
    </row>
    <row r="13" spans="3:11" ht="14.25" x14ac:dyDescent="0.2">
      <c r="C13" s="232" t="s">
        <v>344</v>
      </c>
      <c r="D13" s="232"/>
      <c r="E13" s="232"/>
      <c r="F13" s="232"/>
      <c r="G13" s="232"/>
    </row>
    <row r="14" spans="3:11" ht="72" customHeight="1" x14ac:dyDescent="0.2">
      <c r="C14" s="226" t="s">
        <v>345</v>
      </c>
      <c r="D14" s="226"/>
      <c r="E14" s="226"/>
      <c r="F14" s="226"/>
      <c r="G14" s="226"/>
      <c r="H14" s="226"/>
      <c r="I14" s="226"/>
      <c r="J14" s="226"/>
      <c r="K14" s="226"/>
    </row>
    <row r="15" spans="3:11" ht="19.5" customHeight="1" x14ac:dyDescent="0.2">
      <c r="C15" s="226"/>
      <c r="D15" s="226"/>
      <c r="E15" s="226"/>
      <c r="F15" s="226"/>
      <c r="G15" s="226"/>
      <c r="H15" s="226"/>
      <c r="I15" s="226"/>
      <c r="J15" s="226"/>
      <c r="K15" s="226"/>
    </row>
    <row r="16" spans="3:11" ht="49.5" customHeight="1" x14ac:dyDescent="0.25">
      <c r="C16" s="235" t="s">
        <v>346</v>
      </c>
      <c r="D16" s="235"/>
      <c r="E16" s="235"/>
      <c r="F16" s="235"/>
      <c r="G16" s="235"/>
      <c r="H16" s="235"/>
      <c r="I16" s="235"/>
      <c r="J16" s="235"/>
      <c r="K16" s="235"/>
    </row>
    <row r="17" spans="3:11" ht="15.75" x14ac:dyDescent="0.25">
      <c r="C17" s="235"/>
      <c r="D17" s="235"/>
      <c r="E17" s="235"/>
      <c r="F17" s="235"/>
      <c r="G17" s="235"/>
      <c r="H17" s="235"/>
      <c r="I17" s="235"/>
      <c r="J17" s="235"/>
      <c r="K17" s="235"/>
    </row>
    <row r="18" spans="3:11" ht="11.25" customHeight="1" x14ac:dyDescent="0.2">
      <c r="C18" s="178" t="s">
        <v>261</v>
      </c>
      <c r="D18" s="178"/>
      <c r="E18" s="178"/>
      <c r="F18" s="178"/>
      <c r="G18" s="178"/>
      <c r="H18" s="178"/>
      <c r="I18" s="178"/>
      <c r="J18" s="178"/>
      <c r="K18" s="178"/>
    </row>
    <row r="19" spans="3:11" ht="42" customHeight="1" x14ac:dyDescent="0.2">
      <c r="C19" s="226" t="s">
        <v>358</v>
      </c>
      <c r="D19" s="226"/>
      <c r="E19" s="226"/>
      <c r="F19" s="226"/>
      <c r="G19" s="226"/>
      <c r="H19" s="226"/>
      <c r="I19" s="226"/>
      <c r="J19" s="226"/>
      <c r="K19" s="226"/>
    </row>
    <row r="20" spans="3:11" x14ac:dyDescent="0.2">
      <c r="C20" s="9"/>
      <c r="D20" s="9"/>
      <c r="E20" s="9"/>
      <c r="F20" s="9"/>
      <c r="G20" s="9"/>
      <c r="H20" s="9"/>
      <c r="I20" s="9"/>
    </row>
    <row r="21" spans="3:11" x14ac:dyDescent="0.2">
      <c r="C21" s="178" t="s">
        <v>238</v>
      </c>
      <c r="D21" s="178"/>
      <c r="E21" s="178"/>
      <c r="F21" s="178"/>
      <c r="G21" s="178"/>
      <c r="H21" s="178"/>
      <c r="I21" s="178"/>
      <c r="J21" s="178"/>
      <c r="K21" s="178"/>
    </row>
    <row r="22" spans="3:11" x14ac:dyDescent="0.2">
      <c r="C22" s="9"/>
      <c r="D22" s="9"/>
      <c r="E22" s="9"/>
      <c r="F22" s="9"/>
      <c r="G22" s="9"/>
      <c r="H22" s="9"/>
      <c r="I22" s="9"/>
    </row>
    <row r="23" spans="3:11" ht="15" x14ac:dyDescent="0.25">
      <c r="C23" s="9"/>
      <c r="D23" s="191" t="s">
        <v>263</v>
      </c>
      <c r="E23" s="191"/>
      <c r="F23" s="191"/>
      <c r="G23" s="191"/>
      <c r="H23" s="191"/>
      <c r="I23" s="191"/>
      <c r="J23" t="s">
        <v>347</v>
      </c>
    </row>
    <row r="24" spans="3:11" x14ac:dyDescent="0.2">
      <c r="C24" s="9"/>
    </row>
    <row r="25" spans="3:11" ht="14.25" x14ac:dyDescent="0.2">
      <c r="C25" s="89" t="s">
        <v>228</v>
      </c>
      <c r="D25" s="225" t="s">
        <v>273</v>
      </c>
      <c r="E25" s="225"/>
      <c r="F25" s="225"/>
      <c r="G25" s="225"/>
      <c r="H25" s="225"/>
      <c r="I25" s="225"/>
      <c r="J25" s="245">
        <v>5500</v>
      </c>
      <c r="K25" s="245"/>
    </row>
    <row r="26" spans="3:11" ht="14.25" x14ac:dyDescent="0.2">
      <c r="C26" s="89" t="s">
        <v>229</v>
      </c>
      <c r="D26" s="225" t="s">
        <v>116</v>
      </c>
      <c r="E26" s="225"/>
      <c r="F26" s="225"/>
      <c r="G26" s="225"/>
      <c r="H26" s="225"/>
      <c r="I26" s="225"/>
      <c r="J26" s="245">
        <v>11386.58</v>
      </c>
      <c r="K26" s="245"/>
    </row>
    <row r="27" spans="3:11" ht="14.25" x14ac:dyDescent="0.2">
      <c r="C27" s="89" t="s">
        <v>230</v>
      </c>
      <c r="D27" s="225" t="s">
        <v>274</v>
      </c>
      <c r="E27" s="225"/>
      <c r="F27" s="225"/>
      <c r="G27" s="225"/>
      <c r="H27" s="225"/>
      <c r="I27" s="225"/>
      <c r="J27" s="245">
        <v>19950</v>
      </c>
      <c r="K27" s="245"/>
    </row>
    <row r="28" spans="3:11" ht="14.25" x14ac:dyDescent="0.2">
      <c r="C28" s="89" t="s">
        <v>231</v>
      </c>
      <c r="D28" s="225" t="s">
        <v>120</v>
      </c>
      <c r="E28" s="225"/>
      <c r="F28" s="225"/>
      <c r="G28" s="225"/>
      <c r="H28" s="225"/>
      <c r="I28" s="225"/>
      <c r="J28" s="245">
        <v>31800</v>
      </c>
      <c r="K28" s="245"/>
    </row>
    <row r="29" spans="3:11" ht="14.25" x14ac:dyDescent="0.2">
      <c r="C29" s="89" t="s">
        <v>232</v>
      </c>
      <c r="D29" s="225" t="s">
        <v>275</v>
      </c>
      <c r="E29" s="225"/>
      <c r="F29" s="225"/>
      <c r="G29" s="225"/>
      <c r="H29" s="225"/>
      <c r="I29" s="225"/>
      <c r="J29" s="245">
        <v>35812.89</v>
      </c>
      <c r="K29" s="245"/>
    </row>
    <row r="30" spans="3:11" ht="14.25" x14ac:dyDescent="0.2">
      <c r="C30" s="89" t="s">
        <v>233</v>
      </c>
      <c r="D30" s="225" t="s">
        <v>117</v>
      </c>
      <c r="E30" s="225"/>
      <c r="F30" s="225"/>
      <c r="G30" s="225"/>
      <c r="H30" s="225"/>
      <c r="I30" s="225"/>
      <c r="J30" s="245">
        <v>86000</v>
      </c>
      <c r="K30" s="245"/>
    </row>
    <row r="31" spans="3:11" ht="14.25" x14ac:dyDescent="0.2">
      <c r="C31" s="89" t="s">
        <v>234</v>
      </c>
      <c r="D31" s="225" t="s">
        <v>277</v>
      </c>
      <c r="E31" s="225"/>
      <c r="F31" s="225"/>
      <c r="G31" s="225"/>
      <c r="H31" s="225"/>
      <c r="I31" s="225"/>
      <c r="J31" s="245">
        <v>431668.08</v>
      </c>
      <c r="K31" s="245"/>
    </row>
    <row r="32" spans="3:11" ht="14.25" x14ac:dyDescent="0.2">
      <c r="C32" s="89" t="s">
        <v>235</v>
      </c>
      <c r="D32" s="225" t="s">
        <v>118</v>
      </c>
      <c r="E32" s="225"/>
      <c r="F32" s="225"/>
      <c r="G32" s="225"/>
      <c r="H32" s="225"/>
      <c r="I32" s="225"/>
      <c r="J32" s="245">
        <v>78850.13</v>
      </c>
      <c r="K32" s="245"/>
    </row>
    <row r="33" spans="2:11" ht="14.25" x14ac:dyDescent="0.2">
      <c r="C33" s="95" t="s">
        <v>236</v>
      </c>
      <c r="D33" s="184" t="s">
        <v>119</v>
      </c>
      <c r="E33" s="184"/>
      <c r="F33" s="184"/>
      <c r="G33" s="184"/>
      <c r="H33" s="184"/>
      <c r="I33" s="184"/>
      <c r="J33" s="246">
        <v>3600</v>
      </c>
      <c r="K33" s="246"/>
    </row>
    <row r="34" spans="2:11" ht="14.25" x14ac:dyDescent="0.2">
      <c r="C34" s="95" t="s">
        <v>276</v>
      </c>
      <c r="D34" s="225" t="s">
        <v>348</v>
      </c>
      <c r="E34" s="225"/>
      <c r="F34" s="225"/>
      <c r="G34" s="225"/>
      <c r="H34" s="225"/>
      <c r="I34" s="225"/>
      <c r="J34" s="245">
        <v>17600</v>
      </c>
      <c r="K34" s="245"/>
    </row>
    <row r="35" spans="2:11" ht="15" x14ac:dyDescent="0.2">
      <c r="C35" s="95"/>
      <c r="D35" s="247" t="s">
        <v>349</v>
      </c>
      <c r="E35" s="248"/>
      <c r="F35" s="248"/>
      <c r="G35" s="248"/>
      <c r="H35" s="248"/>
      <c r="I35" s="248"/>
      <c r="J35" s="245">
        <v>722167.68</v>
      </c>
      <c r="K35" s="245"/>
    </row>
    <row r="36" spans="2:11" ht="14.25" customHeight="1" x14ac:dyDescent="0.2">
      <c r="B36" s="219"/>
      <c r="C36" s="219"/>
      <c r="D36" s="219"/>
      <c r="E36" s="219"/>
      <c r="F36" s="219"/>
      <c r="G36" s="219"/>
      <c r="H36" s="219"/>
      <c r="I36" s="219"/>
      <c r="J36" s="219"/>
      <c r="K36" s="219"/>
    </row>
    <row r="37" spans="2:11" ht="4.5" customHeight="1" x14ac:dyDescent="0.2">
      <c r="B37" s="219"/>
      <c r="C37" s="219"/>
      <c r="D37" s="219"/>
      <c r="E37" s="219"/>
      <c r="F37" s="219"/>
      <c r="G37" s="219"/>
      <c r="H37" s="219"/>
      <c r="I37" s="219"/>
      <c r="J37" s="219"/>
      <c r="K37" s="219"/>
    </row>
    <row r="38" spans="2:11" ht="14.25" hidden="1" customHeight="1" x14ac:dyDescent="0.2">
      <c r="B38" s="219"/>
      <c r="C38" s="219"/>
      <c r="D38" s="219"/>
      <c r="E38" s="219"/>
      <c r="F38" s="219"/>
      <c r="G38" s="219"/>
      <c r="H38" s="219"/>
      <c r="I38" s="219"/>
      <c r="J38" s="219"/>
      <c r="K38" s="219"/>
    </row>
    <row r="39" spans="2:11" ht="4.5" customHeight="1" x14ac:dyDescent="0.2"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2:11" ht="14.25" hidden="1" customHeight="1" x14ac:dyDescent="0.2"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spans="2:11" hidden="1" x14ac:dyDescent="0.2"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2:11" hidden="1" x14ac:dyDescent="0.2"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2:11" x14ac:dyDescent="0.2">
      <c r="C43" s="178" t="s">
        <v>264</v>
      </c>
      <c r="D43" s="178"/>
      <c r="E43" s="178"/>
      <c r="F43" s="178"/>
      <c r="G43" s="178"/>
      <c r="H43" s="178"/>
      <c r="I43" s="178"/>
      <c r="J43" s="178"/>
      <c r="K43" s="178"/>
    </row>
    <row r="44" spans="2:11" ht="10.9" customHeight="1" x14ac:dyDescent="0.2">
      <c r="C44" s="178"/>
      <c r="D44" s="178"/>
      <c r="E44" s="178"/>
      <c r="F44" s="178"/>
      <c r="G44" s="178"/>
      <c r="H44" s="178"/>
      <c r="I44" s="178"/>
      <c r="J44" s="178"/>
      <c r="K44" s="178"/>
    </row>
    <row r="45" spans="2:11" ht="43.5" customHeight="1" x14ac:dyDescent="0.2">
      <c r="C45" s="226" t="s">
        <v>350</v>
      </c>
      <c r="D45" s="226"/>
      <c r="E45" s="226"/>
      <c r="F45" s="226"/>
      <c r="G45" s="226"/>
      <c r="H45" s="226"/>
      <c r="I45" s="226"/>
      <c r="J45" s="226"/>
      <c r="K45" s="226"/>
    </row>
    <row r="46" spans="2:11" ht="10.5" customHeight="1" x14ac:dyDescent="0.2">
      <c r="C46" s="177"/>
      <c r="D46" s="177"/>
      <c r="E46" s="177"/>
      <c r="F46" s="177"/>
      <c r="G46" s="177"/>
      <c r="H46" s="177"/>
      <c r="I46" s="177"/>
      <c r="J46" s="177"/>
      <c r="K46" s="177"/>
    </row>
    <row r="47" spans="2:11" hidden="1" x14ac:dyDescent="0.2">
      <c r="C47" s="242"/>
      <c r="D47" s="242"/>
      <c r="E47" s="242"/>
      <c r="F47" s="242"/>
      <c r="G47" s="242"/>
      <c r="H47" s="242"/>
      <c r="I47" s="242"/>
      <c r="J47" s="242"/>
      <c r="K47" s="242"/>
    </row>
    <row r="48" spans="2:11" ht="3.75" customHeight="1" x14ac:dyDescent="0.2">
      <c r="C48" s="177"/>
      <c r="D48" s="177"/>
      <c r="E48" s="177"/>
      <c r="F48" s="177"/>
      <c r="G48" s="177"/>
      <c r="H48" s="177"/>
      <c r="I48" s="177"/>
      <c r="J48" s="177"/>
      <c r="K48" s="177"/>
    </row>
    <row r="50" spans="8:10" ht="27" customHeight="1" x14ac:dyDescent="0.2">
      <c r="H50" s="201" t="s">
        <v>278</v>
      </c>
      <c r="I50" s="201"/>
      <c r="J50" s="201"/>
    </row>
    <row r="51" spans="8:10" x14ac:dyDescent="0.2">
      <c r="H51" s="241" t="s">
        <v>319</v>
      </c>
      <c r="I51" s="241"/>
      <c r="J51" s="241"/>
    </row>
    <row r="52" spans="8:10" x14ac:dyDescent="0.2">
      <c r="H52" s="241" t="s">
        <v>300</v>
      </c>
      <c r="I52" s="241"/>
      <c r="J52" s="241"/>
    </row>
  </sheetData>
  <sheetProtection selectLockedCells="1" selectUnlockedCells="1"/>
  <mergeCells count="45">
    <mergeCell ref="C45:K45"/>
    <mergeCell ref="C43:K43"/>
    <mergeCell ref="B36:K42"/>
    <mergeCell ref="J34:K34"/>
    <mergeCell ref="D35:I35"/>
    <mergeCell ref="J35:K35"/>
    <mergeCell ref="C44:K44"/>
    <mergeCell ref="D34:I34"/>
    <mergeCell ref="H51:J51"/>
    <mergeCell ref="H52:J52"/>
    <mergeCell ref="C46:K46"/>
    <mergeCell ref="C47:K47"/>
    <mergeCell ref="C48:K48"/>
    <mergeCell ref="H50:J50"/>
    <mergeCell ref="D31:I31"/>
    <mergeCell ref="J31:K31"/>
    <mergeCell ref="D32:I32"/>
    <mergeCell ref="J32:K32"/>
    <mergeCell ref="D33:I33"/>
    <mergeCell ref="J33:K33"/>
    <mergeCell ref="D30:I30"/>
    <mergeCell ref="J30:K30"/>
    <mergeCell ref="D29:I29"/>
    <mergeCell ref="D26:I26"/>
    <mergeCell ref="J26:K26"/>
    <mergeCell ref="D27:I27"/>
    <mergeCell ref="J27:K27"/>
    <mergeCell ref="D28:I28"/>
    <mergeCell ref="J28:K28"/>
    <mergeCell ref="J29:K29"/>
    <mergeCell ref="C21:K21"/>
    <mergeCell ref="C13:G13"/>
    <mergeCell ref="D25:I25"/>
    <mergeCell ref="J25:K25"/>
    <mergeCell ref="D23:I23"/>
    <mergeCell ref="C16:K16"/>
    <mergeCell ref="C17:K17"/>
    <mergeCell ref="C14:K15"/>
    <mergeCell ref="D11:G11"/>
    <mergeCell ref="D12:G12"/>
    <mergeCell ref="C6:F6"/>
    <mergeCell ref="C8:F8"/>
    <mergeCell ref="C18:K18"/>
    <mergeCell ref="C19:K19"/>
    <mergeCell ref="C9:F9"/>
  </mergeCells>
  <phoneticPr fontId="7" type="noConversion"/>
  <pageMargins left="0.7" right="0.7" top="0.75" bottom="0.75" header="0.51180555555555551" footer="0.51180555555555551"/>
  <pageSetup paperSize="9" scale="98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IZVRŠENJE PRORAČUNA I.OPĆI DIO</vt:lpstr>
      <vt:lpstr>IZVRŠENJE PRORAČUNA 2020.</vt:lpstr>
      <vt:lpstr>IZVRŠENJE PRORAČUNA 2020 - II.</vt:lpstr>
      <vt:lpstr>IZVRŠENJE.RAZV.PROG.</vt:lpstr>
      <vt:lpstr>IZVRŠENJE FINAN.JAV.POTREBA</vt:lpstr>
      <vt:lpstr>2.IZMJ.SOCIJALNOG PROGRAMA</vt:lpstr>
      <vt:lpstr> IZVRŠENJE POTREBA U KULTURI</vt:lpstr>
      <vt:lpstr>SOCIJALNI PROGRAM</vt:lpstr>
      <vt:lpstr>List1</vt:lpstr>
      <vt:lpstr>'IZVRŠENJE PRORAČUNA 2020 - II.'!Ispis_naslova</vt:lpstr>
      <vt:lpstr>'IZVRŠENJE PRORAČUNA 2020.'!Ispis_naslova</vt:lpstr>
      <vt:lpstr>'IZVRŠENJE PRORAČUNA 2020 - II.'!Podrucje_ispisa</vt:lpstr>
      <vt:lpstr>'IZVRŠENJE PRORAČUNA 2020.'!Podrucje_ispisa</vt:lpstr>
      <vt:lpstr>IZVRŠENJE.RAZV.PROG.!Podrucje_ispisa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Željko Vučilovski</cp:lastModifiedBy>
  <cp:lastPrinted>2021-10-18T12:42:13Z</cp:lastPrinted>
  <dcterms:created xsi:type="dcterms:W3CDTF">2018-09-24T18:58:34Z</dcterms:created>
  <dcterms:modified xsi:type="dcterms:W3CDTF">2022-01-11T10:27:03Z</dcterms:modified>
</cp:coreProperties>
</file>