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_Desktop\NOVI SAZIV OPĆINSKOG VIJEĆA-2017\25. sjednica Općinskog vijeća\"/>
    </mc:Choice>
  </mc:AlternateContent>
  <xr:revisionPtr revIDLastSave="0" documentId="13_ncr:1_{36C3C7D9-EB4D-4862-936B-F90FEE25137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ZMJENA PRORAČUNA" sheetId="1" r:id="rId1"/>
    <sheet name="1. IZMJENE I DOP.PLANA A. 2020." sheetId="2" r:id="rId2"/>
    <sheet name="1. IZMJENE I DOP.PLANA B. 2020." sheetId="3" r:id="rId3"/>
    <sheet name="1. IZMJ. I DOP.PLANA 2020 - II." sheetId="4" r:id="rId4"/>
    <sheet name="1.IZMJ.RAZV.PROG." sheetId="5" r:id="rId5"/>
    <sheet name="1.IZMJ. FINAN.JAV.POTREBA" sheetId="6" r:id="rId6"/>
    <sheet name="1.IZMJ.SOCIJALNOG PROGRAMA" sheetId="7" r:id="rId7"/>
    <sheet name="1.IZMJ.JAVNIH POTREBA U KULTURI" sheetId="8" r:id="rId8"/>
    <sheet name="List1" sheetId="9" r:id="rId9"/>
  </sheets>
  <definedNames>
    <definedName name="_xlnm.Print_Area" localSheetId="3">'1. IZMJ. I DOP.PLANA 2020 - II.'!$A$1:$K$240</definedName>
  </definedNames>
  <calcPr calcId="181029" iterateDelta="1E-4"/>
</workbook>
</file>

<file path=xl/calcChain.xml><?xml version="1.0" encoding="utf-8"?>
<calcChain xmlns="http://schemas.openxmlformats.org/spreadsheetml/2006/main">
  <c r="J226" i="4" l="1"/>
  <c r="J225" i="4" s="1"/>
  <c r="J221" i="4"/>
  <c r="J218" i="4"/>
  <c r="J212" i="4"/>
  <c r="J204" i="4"/>
  <c r="J199" i="4"/>
  <c r="J194" i="4"/>
  <c r="J188" i="4"/>
  <c r="J183" i="4"/>
  <c r="J174" i="4"/>
  <c r="J168" i="4"/>
  <c r="J163" i="4"/>
  <c r="J157" i="4"/>
  <c r="J156" i="4" s="1"/>
  <c r="J155" i="4" s="1"/>
  <c r="J154" i="4" s="1"/>
  <c r="J153" i="4" s="1"/>
  <c r="J152" i="4"/>
  <c r="J151" i="4"/>
  <c r="J146" i="4"/>
  <c r="J142" i="4"/>
  <c r="J133" i="4"/>
  <c r="J132" i="4"/>
  <c r="J131" i="4" s="1"/>
  <c r="J130" i="4" s="1"/>
  <c r="J129" i="4" s="1"/>
  <c r="J127" i="4"/>
  <c r="J123" i="4"/>
  <c r="J122" i="4" s="1"/>
  <c r="J121" i="4" s="1"/>
  <c r="J120" i="4" s="1"/>
  <c r="J112" i="4"/>
  <c r="J106" i="4"/>
  <c r="J84" i="4"/>
  <c r="J81" i="4"/>
  <c r="J80" i="4" s="1"/>
  <c r="J79" i="4" s="1"/>
  <c r="J66" i="4"/>
  <c r="J56" i="4"/>
  <c r="J30" i="4"/>
  <c r="J134" i="2"/>
  <c r="J132" i="2"/>
  <c r="J131" i="2"/>
  <c r="J129" i="2"/>
  <c r="J128" i="2"/>
  <c r="J127" i="2"/>
  <c r="J124" i="2"/>
  <c r="J123" i="2"/>
  <c r="J178" i="4" s="1"/>
  <c r="J177" i="4" s="1"/>
  <c r="J176" i="4" s="1"/>
  <c r="J175" i="4" s="1"/>
  <c r="J121" i="2"/>
  <c r="J117" i="2"/>
  <c r="J93" i="4" s="1"/>
  <c r="J92" i="4" s="1"/>
  <c r="J91" i="4" s="1"/>
  <c r="J115" i="2"/>
  <c r="J113" i="2"/>
  <c r="J111" i="2"/>
  <c r="J108" i="2"/>
  <c r="J106" i="2" s="1"/>
  <c r="J105" i="2" s="1"/>
  <c r="J107" i="2"/>
  <c r="J104" i="2"/>
  <c r="J102" i="2" s="1"/>
  <c r="J101" i="2" s="1"/>
  <c r="J103" i="2"/>
  <c r="J100" i="2"/>
  <c r="J103" i="4" s="1"/>
  <c r="J102" i="4" s="1"/>
  <c r="J101" i="4" s="1"/>
  <c r="J97" i="2"/>
  <c r="J96" i="2"/>
  <c r="J94" i="2" s="1"/>
  <c r="J95" i="2"/>
  <c r="J93" i="2"/>
  <c r="J71" i="4" s="1"/>
  <c r="J70" i="4" s="1"/>
  <c r="J90" i="2"/>
  <c r="J89" i="2"/>
  <c r="J45" i="4" s="1"/>
  <c r="J88" i="2"/>
  <c r="J87" i="2"/>
  <c r="J43" i="4" s="1"/>
  <c r="J86" i="2"/>
  <c r="J84" i="2"/>
  <c r="J76" i="2"/>
  <c r="J77" i="2"/>
  <c r="J35" i="4" s="1"/>
  <c r="J78" i="2"/>
  <c r="J79" i="2"/>
  <c r="J80" i="2"/>
  <c r="J81" i="2"/>
  <c r="J82" i="2"/>
  <c r="J75" i="2"/>
  <c r="J73" i="2"/>
  <c r="J72" i="2"/>
  <c r="J70" i="2" s="1"/>
  <c r="J71" i="2"/>
  <c r="J69" i="2"/>
  <c r="J68" i="2"/>
  <c r="J67" i="2"/>
  <c r="J64" i="2"/>
  <c r="J63" i="2"/>
  <c r="J62" i="2" s="1"/>
  <c r="J61" i="2"/>
  <c r="J59" i="2"/>
  <c r="J15" i="4" s="1"/>
  <c r="J14" i="4" s="1"/>
  <c r="J54" i="2"/>
  <c r="J48" i="2"/>
  <c r="J44" i="2"/>
  <c r="J41" i="2"/>
  <c r="J30" i="2"/>
  <c r="J27" i="2"/>
  <c r="J22" i="2"/>
  <c r="J18" i="2"/>
  <c r="J16" i="2"/>
  <c r="J10" i="2"/>
  <c r="H26" i="8"/>
  <c r="J26" i="6"/>
  <c r="I15" i="4"/>
  <c r="I14" i="4" s="1"/>
  <c r="I17" i="4"/>
  <c r="I16" i="4" s="1"/>
  <c r="I19" i="4"/>
  <c r="I20" i="4"/>
  <c r="I18" i="4" s="1"/>
  <c r="I25" i="4"/>
  <c r="I26" i="4"/>
  <c r="I27" i="4"/>
  <c r="I29" i="4"/>
  <c r="I28" i="4" s="1"/>
  <c r="I31" i="4"/>
  <c r="I35" i="4"/>
  <c r="I36" i="4"/>
  <c r="I37" i="4"/>
  <c r="I38" i="4"/>
  <c r="I40" i="4"/>
  <c r="I39" i="4" s="1"/>
  <c r="I42" i="4"/>
  <c r="I41" i="4" s="1"/>
  <c r="I43" i="4"/>
  <c r="I44" i="4"/>
  <c r="I45" i="4"/>
  <c r="I46" i="4"/>
  <c r="I51" i="4"/>
  <c r="I50" i="4" s="1"/>
  <c r="I52" i="4"/>
  <c r="I55" i="4"/>
  <c r="I58" i="4"/>
  <c r="I57" i="4" s="1"/>
  <c r="I59" i="4"/>
  <c r="I61" i="4"/>
  <c r="I60" i="4" s="1"/>
  <c r="I65" i="4"/>
  <c r="I64" i="4" s="1"/>
  <c r="I63" i="4" s="1"/>
  <c r="I62" i="4" s="1"/>
  <c r="I71" i="4"/>
  <c r="I70" i="4" s="1"/>
  <c r="I73" i="4"/>
  <c r="I74" i="4"/>
  <c r="I75" i="4"/>
  <c r="I80" i="4"/>
  <c r="I79" i="4" s="1"/>
  <c r="I83" i="4"/>
  <c r="I82" i="4" s="1"/>
  <c r="I90" i="4"/>
  <c r="I89" i="4" s="1"/>
  <c r="I88" i="4" s="1"/>
  <c r="I93" i="4"/>
  <c r="I92" i="4" s="1"/>
  <c r="I91" i="4" s="1"/>
  <c r="I98" i="4"/>
  <c r="I97" i="4" s="1"/>
  <c r="I96" i="4" s="1"/>
  <c r="I95" i="4" s="1"/>
  <c r="I94" i="4" s="1"/>
  <c r="I103" i="4"/>
  <c r="I102" i="4" s="1"/>
  <c r="I101" i="4" s="1"/>
  <c r="I100" i="4" s="1"/>
  <c r="I99" i="4" s="1"/>
  <c r="I105" i="4"/>
  <c r="I104" i="4" s="1"/>
  <c r="I111" i="4"/>
  <c r="I110" i="4" s="1"/>
  <c r="I109" i="4" s="1"/>
  <c r="I108" i="4" s="1"/>
  <c r="J117" i="4"/>
  <c r="J116" i="4" s="1"/>
  <c r="J115" i="4" s="1"/>
  <c r="J114" i="4" s="1"/>
  <c r="J113" i="4" s="1"/>
  <c r="H117" i="4"/>
  <c r="H116" i="4" s="1"/>
  <c r="H115" i="4" s="1"/>
  <c r="H114" i="4" s="1"/>
  <c r="H113" i="4" s="1"/>
  <c r="I122" i="4"/>
  <c r="I121" i="4" s="1"/>
  <c r="I120" i="4" s="1"/>
  <c r="I126" i="4"/>
  <c r="I125" i="4" s="1"/>
  <c r="I124" i="4" s="1"/>
  <c r="I131" i="4"/>
  <c r="I130" i="4" s="1"/>
  <c r="I129" i="4" s="1"/>
  <c r="I136" i="4"/>
  <c r="I135" i="4" s="1"/>
  <c r="I134" i="4" s="1"/>
  <c r="I141" i="4"/>
  <c r="I140" i="4" s="1"/>
  <c r="I139" i="4" s="1"/>
  <c r="I145" i="4"/>
  <c r="I144" i="4" s="1"/>
  <c r="I143" i="4" s="1"/>
  <c r="I150" i="4"/>
  <c r="I149" i="4" s="1"/>
  <c r="I148" i="4" s="1"/>
  <c r="I147" i="4" s="1"/>
  <c r="I156" i="4"/>
  <c r="I155" i="4" s="1"/>
  <c r="I154" i="4" s="1"/>
  <c r="I153" i="4" s="1"/>
  <c r="I162" i="4"/>
  <c r="I161" i="4" s="1"/>
  <c r="I160" i="4" s="1"/>
  <c r="I159" i="4" s="1"/>
  <c r="I167" i="4"/>
  <c r="I166" i="4" s="1"/>
  <c r="I165" i="4" s="1"/>
  <c r="I164" i="4" s="1"/>
  <c r="I173" i="4"/>
  <c r="I172" i="4" s="1"/>
  <c r="I171" i="4" s="1"/>
  <c r="I178" i="4"/>
  <c r="I177" i="4" s="1"/>
  <c r="I176" i="4" s="1"/>
  <c r="I175" i="4" s="1"/>
  <c r="I182" i="4"/>
  <c r="I181" i="4" s="1"/>
  <c r="I180" i="4" s="1"/>
  <c r="I179" i="4" s="1"/>
  <c r="I193" i="4"/>
  <c r="I192" i="4" s="1"/>
  <c r="I191" i="4" s="1"/>
  <c r="I190" i="4" s="1"/>
  <c r="I198" i="4"/>
  <c r="I197" i="4" s="1"/>
  <c r="I196" i="4" s="1"/>
  <c r="I195" i="4" s="1"/>
  <c r="I203" i="4"/>
  <c r="I202" i="4" s="1"/>
  <c r="I207" i="4"/>
  <c r="I206" i="4" s="1"/>
  <c r="I205" i="4" s="1"/>
  <c r="I211" i="4"/>
  <c r="I210" i="4" s="1"/>
  <c r="I209" i="4" s="1"/>
  <c r="I208" i="4" s="1"/>
  <c r="I217" i="4"/>
  <c r="I216" i="4" s="1"/>
  <c r="I220" i="4"/>
  <c r="I219" i="4" s="1"/>
  <c r="I215" i="4" s="1"/>
  <c r="I214" i="4" s="1"/>
  <c r="I225" i="4"/>
  <c r="I228" i="4"/>
  <c r="I227" i="4" s="1"/>
  <c r="I187" i="4"/>
  <c r="I186" i="4" s="1"/>
  <c r="I185" i="4" s="1"/>
  <c r="I184" i="4" s="1"/>
  <c r="J17" i="4"/>
  <c r="J16" i="4" s="1"/>
  <c r="J19" i="4"/>
  <c r="J20" i="4"/>
  <c r="J18" i="4"/>
  <c r="J25" i="4"/>
  <c r="J26" i="4"/>
  <c r="J27" i="4"/>
  <c r="J29" i="4"/>
  <c r="J31" i="4"/>
  <c r="J36" i="4"/>
  <c r="J37" i="4"/>
  <c r="J38" i="4"/>
  <c r="J40" i="4"/>
  <c r="J39" i="4" s="1"/>
  <c r="J42" i="4"/>
  <c r="J44" i="4"/>
  <c r="J46" i="4"/>
  <c r="J51" i="4"/>
  <c r="J50" i="4" s="1"/>
  <c r="J53" i="4"/>
  <c r="J52" i="4" s="1"/>
  <c r="J55" i="4"/>
  <c r="J58" i="4"/>
  <c r="J59" i="4"/>
  <c r="J61" i="4"/>
  <c r="J60" i="4" s="1"/>
  <c r="J65" i="4"/>
  <c r="J64" i="4" s="1"/>
  <c r="J63" i="4" s="1"/>
  <c r="J62" i="4" s="1"/>
  <c r="J73" i="4"/>
  <c r="J74" i="4"/>
  <c r="J75" i="4"/>
  <c r="J83" i="4"/>
  <c r="J82" i="4" s="1"/>
  <c r="J98" i="4"/>
  <c r="J97" i="4" s="1"/>
  <c r="J96" i="4" s="1"/>
  <c r="J95" i="4" s="1"/>
  <c r="J94" i="4" s="1"/>
  <c r="J105" i="4"/>
  <c r="J104" i="4" s="1"/>
  <c r="J111" i="4"/>
  <c r="J110" i="4" s="1"/>
  <c r="J109" i="4" s="1"/>
  <c r="J108" i="4" s="1"/>
  <c r="J107" i="4" s="1"/>
  <c r="J126" i="4"/>
  <c r="J125" i="4" s="1"/>
  <c r="J124" i="4" s="1"/>
  <c r="J136" i="4"/>
  <c r="J135" i="4" s="1"/>
  <c r="J134" i="4" s="1"/>
  <c r="J141" i="4"/>
  <c r="J140" i="4" s="1"/>
  <c r="J139" i="4" s="1"/>
  <c r="J145" i="4"/>
  <c r="J144" i="4" s="1"/>
  <c r="J143" i="4" s="1"/>
  <c r="J150" i="4"/>
  <c r="J149" i="4" s="1"/>
  <c r="J148" i="4" s="1"/>
  <c r="J147" i="4" s="1"/>
  <c r="J162" i="4"/>
  <c r="J161" i="4" s="1"/>
  <c r="J160" i="4" s="1"/>
  <c r="J159" i="4" s="1"/>
  <c r="J167" i="4"/>
  <c r="J166" i="4" s="1"/>
  <c r="J165" i="4" s="1"/>
  <c r="J164" i="4" s="1"/>
  <c r="J173" i="4"/>
  <c r="J172" i="4" s="1"/>
  <c r="J171" i="4" s="1"/>
  <c r="J182" i="4"/>
  <c r="J181" i="4" s="1"/>
  <c r="J180" i="4" s="1"/>
  <c r="J179" i="4" s="1"/>
  <c r="J193" i="4"/>
  <c r="J192" i="4" s="1"/>
  <c r="J191" i="4" s="1"/>
  <c r="J190" i="4" s="1"/>
  <c r="J198" i="4"/>
  <c r="J197" i="4" s="1"/>
  <c r="J196" i="4" s="1"/>
  <c r="J195" i="4" s="1"/>
  <c r="J203" i="4"/>
  <c r="J202" i="4" s="1"/>
  <c r="J207" i="4"/>
  <c r="J206" i="4" s="1"/>
  <c r="J205" i="4" s="1"/>
  <c r="J211" i="4"/>
  <c r="J210" i="4" s="1"/>
  <c r="J209" i="4" s="1"/>
  <c r="J208" i="4" s="1"/>
  <c r="J217" i="4"/>
  <c r="J216" i="4" s="1"/>
  <c r="J220" i="4"/>
  <c r="J219" i="4" s="1"/>
  <c r="J228" i="4"/>
  <c r="J227" i="4" s="1"/>
  <c r="J187" i="4"/>
  <c r="J186" i="4"/>
  <c r="J185" i="4" s="1"/>
  <c r="J184" i="4" s="1"/>
  <c r="H228" i="4"/>
  <c r="H227" i="4" s="1"/>
  <c r="H224" i="4" s="1"/>
  <c r="H223" i="4" s="1"/>
  <c r="H222" i="4" s="1"/>
  <c r="H225" i="4"/>
  <c r="H217" i="4"/>
  <c r="H216" i="4" s="1"/>
  <c r="H220" i="4"/>
  <c r="H219" i="4" s="1"/>
  <c r="H215" i="4" s="1"/>
  <c r="H214" i="4" s="1"/>
  <c r="H207" i="4"/>
  <c r="H206" i="4"/>
  <c r="H205" i="4" s="1"/>
  <c r="H203" i="4"/>
  <c r="H202" i="4" s="1"/>
  <c r="H178" i="4"/>
  <c r="H177" i="4" s="1"/>
  <c r="H176" i="4" s="1"/>
  <c r="H175" i="4" s="1"/>
  <c r="H173" i="4"/>
  <c r="H172" i="4" s="1"/>
  <c r="H171" i="4" s="1"/>
  <c r="H182" i="4"/>
  <c r="H181" i="4" s="1"/>
  <c r="H180" i="4" s="1"/>
  <c r="H179" i="4" s="1"/>
  <c r="H187" i="4"/>
  <c r="H186" i="4"/>
  <c r="H185" i="4" s="1"/>
  <c r="H184" i="4" s="1"/>
  <c r="H150" i="4"/>
  <c r="H131" i="4"/>
  <c r="H130" i="4" s="1"/>
  <c r="H129" i="4" s="1"/>
  <c r="H136" i="4"/>
  <c r="H135" i="4" s="1"/>
  <c r="H134" i="4" s="1"/>
  <c r="H149" i="4"/>
  <c r="H148" i="4" s="1"/>
  <c r="H147" i="4" s="1"/>
  <c r="H122" i="4"/>
  <c r="H121" i="4" s="1"/>
  <c r="H120" i="4" s="1"/>
  <c r="H126" i="4"/>
  <c r="H125" i="4" s="1"/>
  <c r="H124" i="4" s="1"/>
  <c r="H141" i="4"/>
  <c r="H140" i="4" s="1"/>
  <c r="H139" i="4" s="1"/>
  <c r="H145" i="4"/>
  <c r="H144" i="4" s="1"/>
  <c r="H143" i="4" s="1"/>
  <c r="H156" i="4"/>
  <c r="H155" i="4" s="1"/>
  <c r="H154" i="4" s="1"/>
  <c r="H153" i="4" s="1"/>
  <c r="I117" i="4"/>
  <c r="I116" i="4" s="1"/>
  <c r="H105" i="4"/>
  <c r="H104" i="4"/>
  <c r="H103" i="4"/>
  <c r="H98" i="4"/>
  <c r="H97" i="4" s="1"/>
  <c r="H96" i="4" s="1"/>
  <c r="H95" i="4" s="1"/>
  <c r="H94" i="4" s="1"/>
  <c r="H93" i="4"/>
  <c r="H92" i="4" s="1"/>
  <c r="H91" i="4" s="1"/>
  <c r="H90" i="4"/>
  <c r="H89" i="4" s="1"/>
  <c r="H88" i="4"/>
  <c r="H102" i="4"/>
  <c r="H101" i="4"/>
  <c r="H80" i="4"/>
  <c r="H79" i="4" s="1"/>
  <c r="H83" i="4"/>
  <c r="H82" i="4" s="1"/>
  <c r="H78" i="4" s="1"/>
  <c r="H77" i="4" s="1"/>
  <c r="H76" i="4" s="1"/>
  <c r="H74" i="4"/>
  <c r="H75" i="4"/>
  <c r="H72" i="4" s="1"/>
  <c r="H73" i="4"/>
  <c r="H71" i="4"/>
  <c r="H70" i="4" s="1"/>
  <c r="H65" i="4"/>
  <c r="H64" i="4" s="1"/>
  <c r="H63" i="4" s="1"/>
  <c r="H62" i="4" s="1"/>
  <c r="H61" i="4"/>
  <c r="H60" i="4" s="1"/>
  <c r="H59" i="4"/>
  <c r="H57" i="4" s="1"/>
  <c r="H58" i="4"/>
  <c r="H55" i="4"/>
  <c r="H52" i="4"/>
  <c r="H51" i="4"/>
  <c r="H50" i="4"/>
  <c r="H43" i="4"/>
  <c r="H44" i="4"/>
  <c r="H45" i="4"/>
  <c r="H46" i="4"/>
  <c r="H42" i="4"/>
  <c r="H40" i="4"/>
  <c r="H39" i="4" s="1"/>
  <c r="H37" i="4"/>
  <c r="H38" i="4"/>
  <c r="H36" i="4"/>
  <c r="H35" i="4"/>
  <c r="H33" i="4"/>
  <c r="H31" i="4"/>
  <c r="H29" i="4"/>
  <c r="H26" i="4"/>
  <c r="H27" i="4"/>
  <c r="H25" i="4"/>
  <c r="H24" i="4" s="1"/>
  <c r="H20" i="4"/>
  <c r="H18" i="4" s="1"/>
  <c r="H19" i="4"/>
  <c r="H15" i="4"/>
  <c r="H14" i="4" s="1"/>
  <c r="H17" i="4"/>
  <c r="H16" i="4"/>
  <c r="H111" i="4"/>
  <c r="H110" i="4"/>
  <c r="H109" i="4" s="1"/>
  <c r="H108" i="4" s="1"/>
  <c r="H162" i="4"/>
  <c r="H161" i="4" s="1"/>
  <c r="H160" i="4" s="1"/>
  <c r="H159" i="4" s="1"/>
  <c r="H167" i="4"/>
  <c r="H166" i="4" s="1"/>
  <c r="H165" i="4" s="1"/>
  <c r="H164" i="4" s="1"/>
  <c r="H193" i="4"/>
  <c r="H192" i="4" s="1"/>
  <c r="H191" i="4" s="1"/>
  <c r="H190" i="4" s="1"/>
  <c r="H198" i="4"/>
  <c r="H197" i="4" s="1"/>
  <c r="H196" i="4" s="1"/>
  <c r="H195" i="4" s="1"/>
  <c r="H211" i="4"/>
  <c r="H210" i="4" s="1"/>
  <c r="H209" i="4" s="1"/>
  <c r="H208" i="4" s="1"/>
  <c r="I58" i="2"/>
  <c r="I60" i="2"/>
  <c r="I62" i="2"/>
  <c r="I66" i="2"/>
  <c r="I70" i="2"/>
  <c r="I74" i="2"/>
  <c r="I83" i="2"/>
  <c r="I85" i="2"/>
  <c r="I92" i="2"/>
  <c r="I94" i="2"/>
  <c r="I91" i="2"/>
  <c r="I99" i="2"/>
  <c r="I98" i="2"/>
  <c r="I102" i="2"/>
  <c r="I101" i="2" s="1"/>
  <c r="I106" i="2"/>
  <c r="I105" i="2" s="1"/>
  <c r="I110" i="2"/>
  <c r="I112" i="2"/>
  <c r="I114" i="2"/>
  <c r="I116" i="2"/>
  <c r="I120" i="2"/>
  <c r="I122" i="2"/>
  <c r="I126" i="2"/>
  <c r="I130" i="2"/>
  <c r="I133" i="2"/>
  <c r="J60" i="2"/>
  <c r="J66" i="2"/>
  <c r="J83" i="2"/>
  <c r="J110" i="2"/>
  <c r="J112" i="2"/>
  <c r="J114" i="2"/>
  <c r="J120" i="2"/>
  <c r="J133" i="2"/>
  <c r="H58" i="2"/>
  <c r="H60" i="2"/>
  <c r="H62" i="2"/>
  <c r="H66" i="2"/>
  <c r="H70" i="2"/>
  <c r="H74" i="2"/>
  <c r="H83" i="2"/>
  <c r="H85" i="2"/>
  <c r="H92" i="2"/>
  <c r="H91" i="2" s="1"/>
  <c r="H94" i="2"/>
  <c r="H99" i="2"/>
  <c r="H98" i="2" s="1"/>
  <c r="H102" i="2"/>
  <c r="H101" i="2" s="1"/>
  <c r="H106" i="2"/>
  <c r="H105" i="2" s="1"/>
  <c r="H110" i="2"/>
  <c r="H112" i="2"/>
  <c r="H114" i="2"/>
  <c r="H116" i="2"/>
  <c r="H120" i="2"/>
  <c r="H122" i="2"/>
  <c r="H119" i="2" s="1"/>
  <c r="H126" i="2"/>
  <c r="H130" i="2"/>
  <c r="H133" i="2"/>
  <c r="I10" i="2"/>
  <c r="I16" i="2"/>
  <c r="I18" i="2"/>
  <c r="I21" i="2"/>
  <c r="I24" i="2"/>
  <c r="I27" i="2"/>
  <c r="I30" i="2"/>
  <c r="I26" i="2" s="1"/>
  <c r="I33" i="2"/>
  <c r="I35" i="2"/>
  <c r="I41" i="2"/>
  <c r="I44" i="2"/>
  <c r="I48" i="2"/>
  <c r="I53" i="2"/>
  <c r="I52" i="2"/>
  <c r="I51" i="2" s="1"/>
  <c r="J21" i="2"/>
  <c r="J24" i="2"/>
  <c r="J33" i="2"/>
  <c r="J35" i="2"/>
  <c r="J32" i="2" s="1"/>
  <c r="J53" i="2"/>
  <c r="J52" i="2" s="1"/>
  <c r="J51" i="2" s="1"/>
  <c r="J20" i="1" s="1"/>
  <c r="H10" i="2"/>
  <c r="H16" i="2"/>
  <c r="H18" i="2"/>
  <c r="H21" i="2"/>
  <c r="H24" i="2"/>
  <c r="H27" i="2"/>
  <c r="H30" i="2"/>
  <c r="H26" i="2" s="1"/>
  <c r="H33" i="2"/>
  <c r="H35" i="2"/>
  <c r="H32" i="2" s="1"/>
  <c r="H41" i="2"/>
  <c r="H44" i="2"/>
  <c r="H48" i="2"/>
  <c r="H53" i="2"/>
  <c r="H52" i="2" s="1"/>
  <c r="H51" i="2" s="1"/>
  <c r="I20" i="1" s="1"/>
  <c r="H31" i="7"/>
  <c r="I15" i="3"/>
  <c r="I14" i="3"/>
  <c r="I13" i="3" s="1"/>
  <c r="I17" i="3" s="1"/>
  <c r="G15" i="3"/>
  <c r="G14" i="3" s="1"/>
  <c r="G13" i="3" s="1"/>
  <c r="H10" i="3"/>
  <c r="H9" i="3" s="1"/>
  <c r="H8" i="3" s="1"/>
  <c r="H12" i="3" s="1"/>
  <c r="I10" i="3"/>
  <c r="I9" i="3" s="1"/>
  <c r="I8" i="3" s="1"/>
  <c r="G10" i="3"/>
  <c r="G9" i="3"/>
  <c r="G8" i="3" s="1"/>
  <c r="I31" i="7"/>
  <c r="F32" i="5"/>
  <c r="H15" i="3"/>
  <c r="H14" i="3" s="1"/>
  <c r="H13" i="3" s="1"/>
  <c r="H17" i="3" s="1"/>
  <c r="G32" i="5"/>
  <c r="I115" i="4"/>
  <c r="I114" i="4" s="1"/>
  <c r="I119" i="2" l="1"/>
  <c r="H54" i="4"/>
  <c r="I158" i="4"/>
  <c r="H49" i="4"/>
  <c r="H213" i="4"/>
  <c r="J100" i="4"/>
  <c r="J99" i="4" s="1"/>
  <c r="J130" i="2"/>
  <c r="J30" i="1"/>
  <c r="I32" i="2"/>
  <c r="H201" i="4"/>
  <c r="H200" i="4" s="1"/>
  <c r="J57" i="4"/>
  <c r="J54" i="4" s="1"/>
  <c r="J48" i="4" s="1"/>
  <c r="J47" i="4" s="1"/>
  <c r="J49" i="4"/>
  <c r="J24" i="4"/>
  <c r="J224" i="4"/>
  <c r="J223" i="4" s="1"/>
  <c r="J222" i="4" s="1"/>
  <c r="I32" i="4"/>
  <c r="J126" i="2"/>
  <c r="I224" i="4"/>
  <c r="I223" i="4" s="1"/>
  <c r="I222" i="4" s="1"/>
  <c r="I213" i="4" s="1"/>
  <c r="J158" i="4"/>
  <c r="H138" i="4"/>
  <c r="J138" i="4"/>
  <c r="J128" i="4"/>
  <c r="I78" i="4"/>
  <c r="I77" i="4" s="1"/>
  <c r="I76" i="4" s="1"/>
  <c r="J78" i="4"/>
  <c r="J77" i="4" s="1"/>
  <c r="J76" i="4" s="1"/>
  <c r="J28" i="4"/>
  <c r="I87" i="4"/>
  <c r="I86" i="4" s="1"/>
  <c r="I85" i="4" s="1"/>
  <c r="I54" i="4"/>
  <c r="I49" i="4"/>
  <c r="J122" i="2"/>
  <c r="J119" i="2" s="1"/>
  <c r="J90" i="4"/>
  <c r="J89" i="4" s="1"/>
  <c r="J88" i="4" s="1"/>
  <c r="I72" i="4"/>
  <c r="I69" i="4" s="1"/>
  <c r="I68" i="4" s="1"/>
  <c r="I67" i="4" s="1"/>
  <c r="J41" i="4"/>
  <c r="I24" i="4"/>
  <c r="J58" i="2"/>
  <c r="J57" i="2" s="1"/>
  <c r="H48" i="4"/>
  <c r="H47" i="4" s="1"/>
  <c r="H170" i="4"/>
  <c r="H169" i="4" s="1"/>
  <c r="H87" i="4"/>
  <c r="H86" i="4" s="1"/>
  <c r="J87" i="4"/>
  <c r="J86" i="4" s="1"/>
  <c r="J85" i="4" s="1"/>
  <c r="J116" i="2"/>
  <c r="J109" i="2" s="1"/>
  <c r="H189" i="4"/>
  <c r="J99" i="2"/>
  <c r="J98" i="2" s="1"/>
  <c r="J72" i="4"/>
  <c r="J69" i="4" s="1"/>
  <c r="J68" i="4" s="1"/>
  <c r="J67" i="4" s="1"/>
  <c r="H69" i="4"/>
  <c r="H68" i="4" s="1"/>
  <c r="H67" i="4" s="1"/>
  <c r="J92" i="2"/>
  <c r="J91" i="2" s="1"/>
  <c r="H41" i="4"/>
  <c r="J85" i="2"/>
  <c r="H32" i="4"/>
  <c r="H107" i="4"/>
  <c r="J32" i="4"/>
  <c r="J74" i="2"/>
  <c r="J65" i="2" s="1"/>
  <c r="H23" i="4"/>
  <c r="H22" i="4" s="1"/>
  <c r="H21" i="4" s="1"/>
  <c r="J40" i="2"/>
  <c r="J26" i="2"/>
  <c r="J9" i="2"/>
  <c r="I30" i="1"/>
  <c r="G17" i="3"/>
  <c r="J29" i="1"/>
  <c r="I12" i="3"/>
  <c r="H158" i="4"/>
  <c r="H40" i="2"/>
  <c r="H9" i="2"/>
  <c r="I40" i="2"/>
  <c r="I9" i="2"/>
  <c r="H125" i="2"/>
  <c r="H118" i="2" s="1"/>
  <c r="I22" i="1" s="1"/>
  <c r="H109" i="2"/>
  <c r="H57" i="2"/>
  <c r="J125" i="2"/>
  <c r="I125" i="2"/>
  <c r="I118" i="2" s="1"/>
  <c r="I109" i="2"/>
  <c r="I57" i="2"/>
  <c r="H13" i="4"/>
  <c r="H12" i="4" s="1"/>
  <c r="H11" i="4" s="1"/>
  <c r="J215" i="4"/>
  <c r="J214" i="4" s="1"/>
  <c r="J213" i="4" s="1"/>
  <c r="J201" i="4"/>
  <c r="J200" i="4" s="1"/>
  <c r="J189" i="4" s="1"/>
  <c r="J170" i="4"/>
  <c r="J169" i="4" s="1"/>
  <c r="G12" i="3"/>
  <c r="I29" i="1"/>
  <c r="H65" i="2"/>
  <c r="I65" i="2"/>
  <c r="H100" i="4"/>
  <c r="H99" i="4" s="1"/>
  <c r="H85" i="4" s="1"/>
  <c r="H119" i="4"/>
  <c r="H128" i="4"/>
  <c r="J119" i="4"/>
  <c r="J13" i="4"/>
  <c r="J12" i="4" s="1"/>
  <c r="J11" i="4" s="1"/>
  <c r="I201" i="4"/>
  <c r="I200" i="4" s="1"/>
  <c r="I189" i="4" s="1"/>
  <c r="I170" i="4"/>
  <c r="I169" i="4" s="1"/>
  <c r="I138" i="4"/>
  <c r="I128" i="4"/>
  <c r="I119" i="4"/>
  <c r="I113" i="4"/>
  <c r="I107" i="4" s="1"/>
  <c r="I13" i="4"/>
  <c r="I12" i="4" s="1"/>
  <c r="I11" i="4" s="1"/>
  <c r="J31" i="1" l="1"/>
  <c r="I23" i="4"/>
  <c r="I22" i="4" s="1"/>
  <c r="I21" i="4" s="1"/>
  <c r="I10" i="4" s="1"/>
  <c r="I31" i="1"/>
  <c r="I48" i="4"/>
  <c r="I47" i="4" s="1"/>
  <c r="J23" i="4"/>
  <c r="J118" i="4"/>
  <c r="H118" i="4"/>
  <c r="J118" i="2"/>
  <c r="J22" i="1" s="1"/>
  <c r="J22" i="4"/>
  <c r="J21" i="4" s="1"/>
  <c r="J10" i="4" s="1"/>
  <c r="I8" i="2"/>
  <c r="I55" i="2" s="1"/>
  <c r="J56" i="2"/>
  <c r="J21" i="1" s="1"/>
  <c r="J8" i="2"/>
  <c r="J55" i="2" s="1"/>
  <c r="H229" i="4"/>
  <c r="H10" i="4"/>
  <c r="H9" i="4" s="1"/>
  <c r="I118" i="4"/>
  <c r="I56" i="2"/>
  <c r="I135" i="2" s="1"/>
  <c r="H56" i="2"/>
  <c r="H8" i="2"/>
  <c r="J229" i="4" l="1"/>
  <c r="J9" i="4"/>
  <c r="J34" i="1"/>
  <c r="J135" i="2"/>
  <c r="J19" i="1"/>
  <c r="J33" i="1" s="1"/>
  <c r="J35" i="1" s="1"/>
  <c r="I19" i="1"/>
  <c r="H55" i="2"/>
  <c r="H135" i="2"/>
  <c r="I21" i="1"/>
  <c r="I34" i="1" s="1"/>
  <c r="J23" i="1" l="1"/>
  <c r="I23" i="1"/>
  <c r="I33" i="1"/>
  <c r="I35" i="1" s="1"/>
</calcChain>
</file>

<file path=xl/sharedStrings.xml><?xml version="1.0" encoding="utf-8"?>
<sst xmlns="http://schemas.openxmlformats.org/spreadsheetml/2006/main" count="632" uniqueCount="342">
  <si>
    <t>REPUBLIKA HRVATSKA</t>
  </si>
  <si>
    <t>KRAPINSKO-ZAGORSKA ŽUPANIJA</t>
  </si>
  <si>
    <t>OPĆINA PETROVSKO</t>
  </si>
  <si>
    <t>Članak 1.</t>
  </si>
  <si>
    <t>I. OPĆI DIO</t>
  </si>
  <si>
    <t>A. RAČUN PRIHODA I RASHODA</t>
  </si>
  <si>
    <t>Konto</t>
  </si>
  <si>
    <t>Naziv</t>
  </si>
  <si>
    <t>Prihodi poslovanja</t>
  </si>
  <si>
    <t>Prihodi od prodaje nefinancijske imovine</t>
  </si>
  <si>
    <t>Rashodi poslovanja</t>
  </si>
  <si>
    <t>Rashodi za nabavu nefinancijske imovine</t>
  </si>
  <si>
    <t>Razlika - višak/manjak  ((6+7) - (3+4))</t>
  </si>
  <si>
    <t>B. RAČUN PRIMITAKA I IZDATAKA</t>
  </si>
  <si>
    <t>Primici od financijske imovine i zaduživanja</t>
  </si>
  <si>
    <t>Izdaci za financijsku imovinu i otplate zajmova</t>
  </si>
  <si>
    <t>Neto financiranje (8-5)</t>
  </si>
  <si>
    <t>Ukupno prihodi i primici</t>
  </si>
  <si>
    <t>Ukupno rashodi i izdaci</t>
  </si>
  <si>
    <t>Višak/Manjak + Neto financiranje</t>
  </si>
  <si>
    <t>Razred</t>
  </si>
  <si>
    <t>Skupina</t>
  </si>
  <si>
    <t>Pod
skupina</t>
  </si>
  <si>
    <t>Odjeljak</t>
  </si>
  <si>
    <t>Izvor</t>
  </si>
  <si>
    <t>Osn.
Račun</t>
  </si>
  <si>
    <t>Naziv konta</t>
  </si>
  <si>
    <t>povećanje/
smanjenje</t>
  </si>
  <si>
    <t>PRIHODI POSLOVANJA</t>
  </si>
  <si>
    <t>Prihodi od poreza</t>
  </si>
  <si>
    <t>Porez i prirez na dohodak</t>
  </si>
  <si>
    <t>Porez i prirez na dohodak od nesamostalnog rada</t>
  </si>
  <si>
    <t>Porez i prirez na dohodak od samostalnih djelatnosti</t>
  </si>
  <si>
    <t>Porezi na dobit po godišnjoj prijavi</t>
  </si>
  <si>
    <t>Porez na imovinu</t>
  </si>
  <si>
    <t>Povremeni porezi na imovinu</t>
  </si>
  <si>
    <t>Porez na robu i usluge</t>
  </si>
  <si>
    <t>Porez na promet</t>
  </si>
  <si>
    <t>Pomoći iz proračuna</t>
  </si>
  <si>
    <t>Tekuće pomoći iz proračuna</t>
  </si>
  <si>
    <t>Kapitalne pomoći iz proračuna</t>
  </si>
  <si>
    <t>54 52</t>
  </si>
  <si>
    <t>Pomoći od ostalih subjekata unutar općeg proračuna</t>
  </si>
  <si>
    <t>Kapitalne pomoći od ostalih subjekata unutar
općeg proračuna</t>
  </si>
  <si>
    <t>Prihodi od imovine</t>
  </si>
  <si>
    <t>Prihodi od financijske imovine</t>
  </si>
  <si>
    <t>Kamate na oročena sredstva i depozite po viđenju</t>
  </si>
  <si>
    <t>11 42 43</t>
  </si>
  <si>
    <t>Prihodi od nefinancijske imovine</t>
  </si>
  <si>
    <t>Naknade za koncesije</t>
  </si>
  <si>
    <t>Prihodi od zakupa i iznajmljivanja imovine</t>
  </si>
  <si>
    <t>Naknade za korištenje nefinancijske imovine</t>
  </si>
  <si>
    <t>Ostali prihodi od nefinancijske imovine</t>
  </si>
  <si>
    <t>Upravne i administrativne pristojbe</t>
  </si>
  <si>
    <t>Županijske, gradske i općinske pristojbe i naknade</t>
  </si>
  <si>
    <t>Ostale upravne pristojbe i naknade</t>
  </si>
  <si>
    <t>Prihodi po posebnim propisima</t>
  </si>
  <si>
    <t>Prihodi vodnog gospodarstva</t>
  </si>
  <si>
    <t>Doprinosi za šume</t>
  </si>
  <si>
    <t>Ostali nespomenuti prihodi</t>
  </si>
  <si>
    <t>Komunalni doprinosi i naknade</t>
  </si>
  <si>
    <t>Tekuće donacije</t>
  </si>
  <si>
    <t>Zemljište</t>
  </si>
  <si>
    <t>Prihodi od prodaje građevinskih objekata</t>
  </si>
  <si>
    <t>Stambeni objekti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</si>
  <si>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</si>
  <si>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</si>
  <si>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</si>
  <si>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</si>
  <si>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</si>
  <si>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</si>
  <si>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</si>
  <si>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</si>
  <si>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Službena putovanja</t>
  </si>
  <si>
    <t>Stručno usavršavanje zaposlenika</t>
  </si>
  <si>
    <t>Rashodi za materijal i energiju</t>
  </si>
  <si>
    <t>Uredski materijal i ostali materijalni rashodi</t>
  </si>
  <si>
    <t>Energija</t>
  </si>
  <si>
    <t>Sitni inventar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</si>
  <si>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</si>
  <si>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</si>
  <si>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</si>
  <si>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</si>
  <si>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</si>
  <si>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</si>
  <si>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</si>
  <si>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</si>
  <si>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</si>
  <si>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Naknada ostalih troškova</t>
  </si>
  <si>
    <t>Naknada ostalih troškova osobama izvan radnog odnosa</t>
  </si>
  <si>
    <t>Ostali nespomenuti rashodi poslovanja</t>
  </si>
  <si>
    <t>Premije osiguranja</t>
  </si>
  <si>
    <t>Reprezentacija</t>
  </si>
  <si>
    <t>Pristojbe i naknade</t>
  </si>
  <si>
    <t>Financijski rashodi</t>
  </si>
  <si>
    <t>Kamate za primljene kredite i zajmove</t>
  </si>
  <si>
    <t>Kamate za primljene kredite i zajmove od kreditnih
i ostalih financijskih institucija izvan javnog sektora</t>
  </si>
  <si>
    <t>Ostali financijski rashodi</t>
  </si>
  <si>
    <t>Bankarske usluge i usluge platnog prometa</t>
  </si>
  <si>
    <t>Zatezne kamate</t>
  </si>
  <si>
    <t>Ostali nespomenuti financijski rashodi</t>
  </si>
  <si>
    <t>Subvencije</t>
  </si>
  <si>
    <t>Subvencije trgovačkim društvima, poljoprivrednicima i
obrtnicima izvan javnog sektora</t>
  </si>
  <si>
    <t>Subvencije poljoprivrednicima i obrtnicima</t>
  </si>
  <si>
    <t>Pomoći dane u inozemstvo i unutar općeg proračuna</t>
  </si>
  <si>
    <t>Pomoći unutar općeg proračuna</t>
  </si>
  <si>
    <t>Tekuće pomoći unutar općeg proračuna</t>
  </si>
  <si>
    <t>Kapitalne pomoći unutar općeg proračuna</t>
  </si>
  <si>
    <t>Naknade građanima i kućanstvima na temelju
osiguranja i druge naknade</t>
  </si>
  <si>
    <t>Ostale naknade građanima i kućanstvima iz proračuna</t>
  </si>
  <si>
    <t>Naknade građanima i kućanstvima u novcu</t>
  </si>
  <si>
    <t>Pomoć obiteljima i kućanstvima</t>
  </si>
  <si>
    <t>Pomoć za ljetovanje siromašnih učenika</t>
  </si>
  <si>
    <t>Pomoć za novorođenčad</t>
  </si>
  <si>
    <t>Pomoć za kupnju knjiga</t>
  </si>
  <si>
    <t>Jednokratna pomoć-nezaposleni</t>
  </si>
  <si>
    <t>Jednokratna pomoć-umirovljenici</t>
  </si>
  <si>
    <t>Stipendije i školarine</t>
  </si>
  <si>
    <t>Naknade građanima i kućanstvima u naravi</t>
  </si>
  <si>
    <t>Sufinanciranje prijevoza srednjoškolaca</t>
  </si>
  <si>
    <t>Ostali rashodi</t>
  </si>
  <si>
    <t>Tekuće donacije u novcu</t>
  </si>
  <si>
    <t>Kapitalne donacije</t>
  </si>
  <si>
    <t>Kapitalne donacije neprofitnim organizacijama</t>
  </si>
  <si>
    <t>Naknada štete uzrokovane prirodnim katastrofama</t>
  </si>
  <si>
    <t>Kapitalne pomoći</t>
  </si>
  <si>
    <t>Kapitalne pomoći trgovačkim društvima u javnom sektoru</t>
  </si>
  <si>
    <t>RASHODI ZA NABAVU NEFINANCIJSKE IMOVINE</t>
  </si>
  <si>
    <t>Rashodi za nabavu neproizvedene dugotrajne imovine</t>
  </si>
  <si>
    <t>Materijalna imovina</t>
  </si>
  <si>
    <t>Nematerijalna imovina</t>
  </si>
  <si>
    <t>Ulaganjeu tuđu imovinu tadi prava korištenja</t>
  </si>
  <si>
    <t>Školska sportska dvorana</t>
  </si>
  <si>
    <t>Dom u Štuparju</t>
  </si>
  <si>
    <t>Ostala nematerijalna imovina</t>
  </si>
  <si>
    <t>Katastar nerazvrstanih cesta</t>
  </si>
  <si>
    <t>Rashodi za nabavu proizvedene dugotrajne imovine</t>
  </si>
  <si>
    <t>Građevinski objekti</t>
  </si>
  <si>
    <t>Poslovni objekti</t>
  </si>
  <si>
    <t>Ceste, željeznice i ostali prometni objekti</t>
  </si>
  <si>
    <t>Asfaltiranje nerazvrstanih cesta</t>
  </si>
  <si>
    <t>Ostali građevinski objekti</t>
  </si>
  <si>
    <t>Postrojenja i oprema</t>
  </si>
  <si>
    <t>Uredska oprema i namještaj</t>
  </si>
  <si>
    <t>Uređaji, strojevi i oprema za ostale namjene</t>
  </si>
  <si>
    <t>Nematerijalna proizvedena imovina</t>
  </si>
  <si>
    <t>Ulaganja u računalne programe</t>
  </si>
  <si>
    <t>SVEUKUPNO RASHODI (razredi 3 + 4):</t>
  </si>
  <si>
    <t>PRIMICI OD  FINANCIJSKE IMOVINE I ZADUŽIVANJA</t>
  </si>
  <si>
    <t>Primici od zaduživanja</t>
  </si>
  <si>
    <t>Primljeni krediti od tuzemnih kreditnih institucija izvan javnog sektora</t>
  </si>
  <si>
    <t>Primljeni krediti od tuzemnih kreditnih institucija
izvan javnog sektora</t>
  </si>
  <si>
    <t>IZDACI ZA FINANCIJSKU IMOVINU I OTPLATE ZAJMOVA</t>
  </si>
  <si>
    <t>Izdaci za otplatu glavnice primljenih kredita i zajmova</t>
  </si>
  <si>
    <t>Otplata glavnice primljenih kredita i zajmova od kredit.
i ostalih financijskih institucija izvan javnog sektora</t>
  </si>
  <si>
    <t>Ekonomska klasifikacija</t>
  </si>
  <si>
    <t>RAZDJEL 01 - ZAKONODAVNA I IZVRŠNA TIJELA</t>
  </si>
  <si>
    <t>01 - ZAKONODAVNA I IZVRŠNA TIJELA</t>
  </si>
  <si>
    <t>PROGRAM 001 - REDOVNI IZDACI POSLOVANJA</t>
  </si>
  <si>
    <t>001A001 - PLAĆE I NAKNADE</t>
  </si>
  <si>
    <t>Doprinosi za obvezno zdravstveno osig.</t>
  </si>
  <si>
    <t>001A002 - MATERIJALNI RASHODI</t>
  </si>
  <si>
    <t>Naknada ostalih troškova-struč.osposob.</t>
  </si>
  <si>
    <t>Naknade za rad predstavničkih i izvršnih tijela, povjerenstva i slično</t>
  </si>
  <si>
    <t>001A003 - NABAVA NEFINANCIJSKE IMOVINE</t>
  </si>
  <si>
    <t>RASHODI ZA NABAVU NEFINANCIJSKE
IMOVINE</t>
  </si>
  <si>
    <t>001A004 DONACIJA POLITIČKIM STRANKAMA</t>
  </si>
  <si>
    <t>001A005 FINANCIJSKI RASHODI</t>
  </si>
  <si>
    <t>Kamate za primljene kredite i zajmove od kreditnih i ostalih financijskih institucija izvan javnog sektora</t>
  </si>
  <si>
    <t>Bankarske usluge i usluge plat. prometa</t>
  </si>
  <si>
    <t>PROGRAM 002     JAVNI RED I SIGURNOST</t>
  </si>
  <si>
    <t>002A001  DVD PETROVSKO</t>
  </si>
  <si>
    <t>Pomoći dane u inozemstvo i unutar
općeg proračuna</t>
  </si>
  <si>
    <t>PROGRAM 003 EKONOSMKI POSLOVI</t>
  </si>
  <si>
    <t>003A001 KAPITALNA POTPORA - POTICAJ U GOSPODARSTVU</t>
  </si>
  <si>
    <t>Pomoći dane u inozemstvo i unutar općeg
proračuna</t>
  </si>
  <si>
    <t>003A002 IZDACI ZA OTPLATU GLAVNICE PRIMLJENIH ZAJMOVA</t>
  </si>
  <si>
    <t>IZDACI ZA FINANCIJSKU IMOVINU I
OTPLATE ZAJMOVA</t>
  </si>
  <si>
    <t>Izdaci za otplatu glavnice primljenih
kredita i zajmova</t>
  </si>
  <si>
    <t>Otplata glavnice primljenih kredita i zajmova od kredit. i ostalih financijskih institucija izvan javnog sektora</t>
  </si>
  <si>
    <t>Otplata glavnice primljenih kredita od
tuzemnih kred.instit.izvan javnog sektora</t>
  </si>
  <si>
    <t>003A003 ELEMENTARNE NEPOGODE I SUBVENCIJE</t>
  </si>
  <si>
    <t>PROGRAM 004 ZAŠTITA OKOLIŠA</t>
  </si>
  <si>
    <t>004A001 UREĐENJE ZELENIH POVRŠINA I ODVOZ SMEĆA</t>
  </si>
  <si>
    <t>004A002 HIGIJENIČARSKA SLUŽBA</t>
  </si>
  <si>
    <t>PROGRAM 005   USLUGE UNAPREĐENJA STANOVANJA I ZAJEDNICE</t>
  </si>
  <si>
    <t>005A001 JAVNA RASJVETA</t>
  </si>
  <si>
    <t>Rashodi za nabavu proizvedene
dugotrajne imovine</t>
  </si>
  <si>
    <t>005A002 GROBLJE</t>
  </si>
  <si>
    <t>Usluge tekućeg i investic. održavanja</t>
  </si>
  <si>
    <t>005A003  VODOOPSKRBA</t>
  </si>
  <si>
    <t>005A004  KOMUNALNI REDAR</t>
  </si>
  <si>
    <t>005A005  PROSTORNI PLAN</t>
  </si>
  <si>
    <t>Rashodi za nabavu neproizvedene
dugotrajne imovine</t>
  </si>
  <si>
    <t>PROGRAM 006   SANACIJA NERAZVRSTANIH CESTA</t>
  </si>
  <si>
    <t>006A001  ODRŽAVANJE NERAZVRSTANIH CESTA</t>
  </si>
  <si>
    <t>Ceste, željeznice i ostali prom. objekti</t>
  </si>
  <si>
    <t>006A002 ASFALTIRANJE NERAZVRSTANIH CESTA</t>
  </si>
  <si>
    <t>PROGRAM 007 REKREACIJA, KULTURA I RELIGIJA</t>
  </si>
  <si>
    <t>007A001 REKREACIJA</t>
  </si>
  <si>
    <t>Ulaganje u tuđu imovinu radi prava koriš.</t>
  </si>
  <si>
    <t>007A002 KULTURA</t>
  </si>
  <si>
    <t>007A003 RELIGIJA</t>
  </si>
  <si>
    <t>PROGRAM 008   OBRAZOVANJE</t>
  </si>
  <si>
    <t>008A001  DONACIJA ZA BORAVAK DJECE U DJEČJIM VRTIĆIMA</t>
  </si>
  <si>
    <t>008A002  SREDSTVA ZA RAD MALE ŠKOLE</t>
  </si>
  <si>
    <t>008A003  OBRAZOVANJE DJECE, UČENIKA, STUDENATA I ODRASLIH</t>
  </si>
  <si>
    <t>Ostale naknade građanima i kućanstvima
iz proračuna</t>
  </si>
  <si>
    <t>008A004  OBRAZOVANJE KADROVA UČENIKA I STUDENATA</t>
  </si>
  <si>
    <t>PROGRAM 009  SOCIJALNA ZAŠTITA</t>
  </si>
  <si>
    <t>009A001  SOCIJALNE POMOĆI I ZAŠTITA</t>
  </si>
  <si>
    <t>009A002  DONACIJE UDRUGAMA</t>
  </si>
  <si>
    <t>PRIJELAZNE I ZAKLJUČNE ODREDBE:</t>
  </si>
  <si>
    <t>OPĆINSKO VIJEĆE</t>
  </si>
  <si>
    <t>KAPITALNA ULAGANJA:</t>
  </si>
  <si>
    <t>Red.br.</t>
  </si>
  <si>
    <t>PLAN</t>
  </si>
  <si>
    <t>1.</t>
  </si>
  <si>
    <t>2.</t>
  </si>
  <si>
    <t>3.</t>
  </si>
  <si>
    <t>4.</t>
  </si>
  <si>
    <t>5.</t>
  </si>
  <si>
    <t>6.</t>
  </si>
  <si>
    <t>7.</t>
  </si>
  <si>
    <t>Ulaganje u računalne programe</t>
  </si>
  <si>
    <t>8.</t>
  </si>
  <si>
    <t>9.</t>
  </si>
  <si>
    <t>U K U P N O :</t>
  </si>
  <si>
    <t>II.</t>
  </si>
  <si>
    <t>Članak 2.</t>
  </si>
  <si>
    <t>Sredstvima iz čl. 1. ovog Programa sufinancirat će se sportske aktivnosti od interesa za Općinu Petrovsko i širu zajednicu, i to kako slijedi:</t>
  </si>
  <si>
    <t>Tekuća donacija - Planinarsko društvo Brezovica</t>
  </si>
  <si>
    <t>Tekuća donacija udruga građana za šport</t>
  </si>
  <si>
    <t>Tekuća donacija - Lovačko društvo</t>
  </si>
  <si>
    <t>Tekuća donacija udrugama "Gmajna" Štuparje</t>
  </si>
  <si>
    <t>Tekuća donacija udrugama "Petrovska pištola"</t>
  </si>
  <si>
    <t>Tekuća donacija udrugama – Svedruža</t>
  </si>
  <si>
    <t>Tekuća donacija udrugama - Stara Ves</t>
  </si>
  <si>
    <t>Tekuća donacija -udruga mještana Gredenec</t>
  </si>
  <si>
    <t>10.</t>
  </si>
  <si>
    <t>Tekuća donacija udrugama - Preseka zapad</t>
  </si>
  <si>
    <t>Članak 3.</t>
  </si>
  <si>
    <t>I.</t>
  </si>
  <si>
    <t>Oblici socijalne pomoći:</t>
  </si>
  <si>
    <t>Tekuće pomoći-"Pomoć u kući"</t>
  </si>
  <si>
    <t>Boravak djece u dj. Vrtićima</t>
  </si>
  <si>
    <t>11.</t>
  </si>
  <si>
    <t>III.</t>
  </si>
  <si>
    <t>Sredstvima iz čl. 1. ovog Programa sufinancirat će se kulturne djelatnosti od interesa za Općinu Petrovsko i širu zajednicu, i to kakao slijedi:</t>
  </si>
  <si>
    <t>KUD "KAJ" Slatina Petrovsko</t>
  </si>
  <si>
    <t>Općinska limena glazba "Špoljari"</t>
  </si>
  <si>
    <t>Tekuća donacija -društvo za kajkavsko stvaralaštvo</t>
  </si>
  <si>
    <t>U k u p n o :</t>
  </si>
  <si>
    <t>1. IZMJENE I DOPUNE
A. RAČUN PRIHODA I RASHODA</t>
  </si>
  <si>
    <t>1. izmjene i dopune</t>
  </si>
  <si>
    <t>1. IZMJENE I DOPUNE
B. RAČUN PRIMITAKA I IZDATAKA</t>
  </si>
  <si>
    <t>1. izmjene
i dopune</t>
  </si>
  <si>
    <t>1. IZMJENU PRORAČUNA OPĆINE PETROVSKO</t>
  </si>
  <si>
    <t>1. IZMJENE I DOPUNE PLANA</t>
  </si>
  <si>
    <t>1. IZMJENU PLANA RAZVOJNOG PROGRAMA</t>
  </si>
  <si>
    <t xml:space="preserve">1.izmjene </t>
  </si>
  <si>
    <t>1.Izmjene i dopune</t>
  </si>
  <si>
    <t>Društveni dom Petrovsko</t>
  </si>
  <si>
    <t>Porez i prirez na dohodak od dividendii udj. U dobiti</t>
  </si>
  <si>
    <t>Porez i prirez na dohodak po godišnjoj prijavi</t>
  </si>
  <si>
    <t>Prostorni plan</t>
  </si>
  <si>
    <t>12.</t>
  </si>
  <si>
    <t>13.</t>
  </si>
  <si>
    <t>Porezi na korištenje dobara ili izvođenja aktivnosti</t>
  </si>
  <si>
    <t>Ostali prihodi od porezna</t>
  </si>
  <si>
    <t>Ostali prihodi od porezna koje plaćaju prav.osobe</t>
  </si>
  <si>
    <t>Pomoći iz inozemstva (darovnice)i subjekata unutar općeg proračuna</t>
  </si>
  <si>
    <t>43,11,52</t>
  </si>
  <si>
    <t>Prih.od upr.i adm.prist.po posebnim propis. i nak.</t>
  </si>
  <si>
    <t xml:space="preserve">Komunalni doprinosi </t>
  </si>
  <si>
    <t xml:space="preserve">Komunalne naknade </t>
  </si>
  <si>
    <t>Prihodi od prod.proiz.dugotrajne imovine</t>
  </si>
  <si>
    <t>UKUPNI PRIHODI(razredi 6+7):</t>
  </si>
  <si>
    <t>Pomoć socijalno ugroženim- za ogrjev</t>
  </si>
  <si>
    <t>Ceste-EU natječaji</t>
  </si>
  <si>
    <t>Kanalizacija i odovodnja</t>
  </si>
  <si>
    <t>Izgradnja javne rasvjete</t>
  </si>
  <si>
    <t>Ostali građevinski objekti- Projekti</t>
  </si>
  <si>
    <t>Parkiralište kod groblja</t>
  </si>
  <si>
    <t>Proširenje groblja</t>
  </si>
  <si>
    <t>PREDSJEDNIK OPĆINSKOG VIJEĆA</t>
  </si>
  <si>
    <t>II</t>
  </si>
  <si>
    <t xml:space="preserve">                                    PREDSJEDNIK OPĆINSKOG VIJEĆA</t>
  </si>
  <si>
    <t>Željko Vučilovski,bacc.ing.tehn.inf.</t>
  </si>
  <si>
    <t>*</t>
  </si>
  <si>
    <t>Naknade za prijevoz, za rad na terenu i odvojeni život</t>
  </si>
  <si>
    <t>Doprinosi za obv.osiguranje u slučaju nezaposlenosti</t>
  </si>
  <si>
    <t>Porez i prirez na dohodak od imovine i imovinskih prava</t>
  </si>
  <si>
    <t>Stalni porezi na nepokretnu imovinu (zemlju, zgrade, kuće i ostalo)</t>
  </si>
  <si>
    <t>UKUPNO PRIMICI:</t>
  </si>
  <si>
    <t>UKUPNO IZDACI:</t>
  </si>
  <si>
    <t>PLAN 2020.</t>
  </si>
  <si>
    <t>1. IZMJENE I DOPUNE PLANA ZA 2020. GODINU</t>
  </si>
  <si>
    <t>2020.</t>
  </si>
  <si>
    <t>KLASA:</t>
  </si>
  <si>
    <t>Proračun općine Petrovsko za 2020. godinu sastoji se od općeg i posebnog dijela:</t>
  </si>
  <si>
    <t>1. IZMJENU PROGRAMA
FINANCIRANJA JAVNIH POTREBA U SPORTU
ZA 2020. GODINU</t>
  </si>
  <si>
    <t>Ovim programom financiranja javnih potreba u sportu za 2020. godinu (Službeni glasnik Krapinsko-zagorske županije broj 51/18.) u članku 2. ukupan iznos od =75.000,00  kuna,  mijenja se na iznos od =30.000,00 kuna.</t>
  </si>
  <si>
    <t>Plan 2020</t>
  </si>
  <si>
    <t>Ova 1. izmjena programa financiranja javnih potreba u sportu za 2020. godinu čini sastavni dio 1. izmjene Proračuna Općine Petrovsko za 2020. godinu, a stupa na snagu osmog dana od dana objave u "Službenom glasniku Krapinsko-zagorske županije".</t>
  </si>
  <si>
    <t>Plan 2020.</t>
  </si>
  <si>
    <t>U Socijalnom Programu Općine Petrovsko za 2020. godinu ( Službeni glasnik Krapinsko - zagorske županije broj     51/18.), u točci II. ukupan iznos od.= 855.000,00   kuna mijenja se na iznos od =819.900,00     kuna.</t>
  </si>
  <si>
    <t>1. IZMJENU  SOCIJALNOG PROGRAMA
OPĆINE PETROVSKO ZA 2020. GODINU</t>
  </si>
  <si>
    <t>Ur. broj:</t>
  </si>
  <si>
    <t>U Programu financiranja javnih potreba u kulturi u 2020. godini (Službeni glasnik Krapinsko-zagorske županije broj 51/18. u članku 2. ukupan iznos od =70.000,00 kuna mijenja se na iznos od =45.000,00 kuna.</t>
  </si>
  <si>
    <t>Ova 1. izmjena Programa financiranja javnih potreba u kulturi u 2020. godini čini sastavni dio 1. izmjene Proračuna Općine Petrovsko za 2020. godinu, a stupa na snagu osmog dana od dana objave u "Službenom glasniku Krapinko-zagorske županije".</t>
  </si>
  <si>
    <t xml:space="preserve">            OPĆINSKO VIJEĆE</t>
  </si>
  <si>
    <t>Ova 1. izmjena Proračuna Općine Petrovsko za razdoblje od 01.01.2020.-31.12.2020. godine stupa na snagu osmog dana od dana objave u
"Službenom glasniku Krapinsko-zagorske županije".</t>
  </si>
  <si>
    <t xml:space="preserve">KLASA:400-08/19-01/01   </t>
  </si>
  <si>
    <t xml:space="preserve">URBROJ:2140/03-01-20-3    </t>
  </si>
  <si>
    <t>Petrovsko, 16. prosinca 2020.</t>
  </si>
  <si>
    <t>OPĆINE PETROVSKO</t>
  </si>
  <si>
    <t>Temeljem Članka  39. Zakona o proračunu ("Narodne novine" br. 87/08. i 136/12. i 15/15.) i Članka 15. Statuta Općine Petrovsko ("Službeni glasnik Krapinsko-zagorske županije" broj 10/03.,12/18. i 6/20.), Općinsko vijeće Općine Petrovsko na 25. sjednici održanoj 16. prosinca 2020.  godine donosi</t>
  </si>
  <si>
    <t>Ova 1. izmjena Plana razvojnog programa sastavni je dio 1. izmjena Proračuna Općine Petrovsko za 2020.godinu, a stupa na snagu osmog dana od objave u "Službenom glasniku Krapinsko-zagorske županije".</t>
  </si>
  <si>
    <t xml:space="preserve">                                    Željko Vučilovski,bacc.ing.tehn.inf.</t>
  </si>
  <si>
    <t>KLASA:400-01/19-01/05</t>
  </si>
  <si>
    <t>URBROJ:2140/03-01-20-2</t>
  </si>
  <si>
    <t>Petrovsko,16. prosinca 2020.</t>
  </si>
  <si>
    <t>Temeljem Članka 74. i 76. Zakona o sportu ("Narodne novine" br. 71/06., 150/08., 124/10.,  124/11, 86/12, 94/13, 85/15.,  19/16., 98/19., 47/20. i 77/20.) i Članka 15. Statuta Općine Petrovsko ("Službeni glasnik Krapinsko-zagorske županije" broj 10/13., 12/18. i 6/20.), Općinsko vijeće Općine Petrovsko na 25. sjednici održanoj 16. prosinca 2020 godine, donijelo je</t>
  </si>
  <si>
    <t>KLASA:620-01/19-01/04                                      PREDSJEDNIK OPĆINSKOG VIJEĆA</t>
  </si>
  <si>
    <t>URBROJ:2140/03-01-20-2                                               OPĆINE PETROVSKO</t>
  </si>
  <si>
    <t xml:space="preserve">    Željko Vučilovski,bacc.ing.tehn.inf.</t>
  </si>
  <si>
    <t>550-01/19-01/11</t>
  </si>
  <si>
    <t>2140/03-01-20-2</t>
  </si>
  <si>
    <t>Temeljem Članka 115. i 117.  Zakona o socijalnoj skrbi ( "Narodne novine" broj 157/13.,152/14.,  99/15., 52/16., 16/17., 130/17., 98/19. i 64/20. ), i Članka 15. Statuta Općine Petrovsko ("Službeni glasnik Krapinsko-zagorske županije" broj 10/13.,  12/18. i 6/20. ), Općinsko vijeće Općine Petrovsko na  25. sjednici održanoj 16. prosinca 2020. godine , donijelo je</t>
  </si>
  <si>
    <t>Ova 1. izmjena Socijalnog programa čini sastavni dio1. izmjene Proračuna Općine Petrovsko za 2020. godinu, a objavit će se  u "Službenom glasniku Krapinsko-zagorske županije".</t>
  </si>
  <si>
    <t>URBROJ: 2140/03-01/20-2</t>
  </si>
  <si>
    <t>KLASA: 612-01/19-01/03</t>
  </si>
  <si>
    <t xml:space="preserve">               OPĆINE PETROVSKO</t>
  </si>
  <si>
    <t xml:space="preserve">              PREDSJEDNIK OPĆINSKOG VIJEĆA</t>
  </si>
  <si>
    <t xml:space="preserve">             Željko Vučilovski,bacc.ing.tehn.inf.</t>
  </si>
  <si>
    <t xml:space="preserve">             OPĆINE PETROVSKO</t>
  </si>
  <si>
    <t>1. IZMJENU  PROGRAMA
FINANCIRANJA JAVNIH POTREBA U KULTURI
U 2020. GODINI</t>
  </si>
  <si>
    <t xml:space="preserve">                                                          OPĆINE PETROVSKO</t>
  </si>
  <si>
    <t>Temeljem Članka  9. a. i 10.  Zakona o financiranju javnih potreba u kulturi( "Narodne novine" broj 47/90., 27/93. i 38/09.) i Članka 15. Statuta Općine Petrovsko ("Službeni glasnik Krapinsko-zagorske županije" broj 10/13. 12/18. i 6/20.), Općinsko vijeće Općine Petrovsko na 25. sjednici održanoj 16. prosinca 2020. godine, donijelo je</t>
  </si>
  <si>
    <t>Temeljem Članka 39. Zakona o Proračunu ("Narodne novine" broj 87/08.,136/12. i 15/15.) i Članka 15. Statuta općine Petrovsko
("Službeni glasnik Krapinsko - zagorske županije" broj 10/13., 12/18. i 6/20.) Općinsko vijeće Općine Petrovsko na  25. sjednici održanoj 16. prosinca 2020. godine, donosi</t>
  </si>
  <si>
    <t xml:space="preserve"> Željko Vučilovski,bacc.ing.tehn.inf.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</si>
</sst>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    &quot;"/>
    <numFmt numFmtId="165" formatCode="#,##0.00&quot;     &quot;"/>
    <numFmt numFmtId="166" formatCode="#,##0.00\ _k_n"/>
    <numFmt numFmtId="167" formatCode="mm/yy"/>
    <numFmt numFmtId="168" formatCode="dd/mm/yy"/>
  </numFmts>
  <fonts count="17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indexed="55"/>
      <name val="Arial"/>
      <family val="2"/>
      <charset val="238"/>
    </font>
    <font>
      <sz val="8"/>
      <color indexed="55"/>
      <name val="Arial"/>
      <family val="2"/>
      <charset val="238"/>
    </font>
    <font>
      <sz val="10"/>
      <color indexed="54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8"/>
      <color indexed="44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19"/>
        <bgColor indexed="19"/>
      </patternFill>
    </fill>
    <fill>
      <patternFill patternType="solid">
        <fgColor indexed="26"/>
        <bgColor indexed="26"/>
      </patternFill>
    </fill>
    <fill>
      <patternFill patternType="solid">
        <fgColor indexed="23"/>
        <bgColor indexed="14"/>
      </patternFill>
    </fill>
    <fill>
      <patternFill patternType="solid">
        <fgColor indexed="34"/>
        <bgColor indexed="19"/>
      </patternFill>
    </fill>
    <fill>
      <patternFill patternType="solid">
        <fgColor indexed="14"/>
        <bgColor indexed="23"/>
      </patternFill>
    </fill>
    <fill>
      <patternFill patternType="solid">
        <fgColor indexed="18"/>
        <bgColor indexed="14"/>
      </patternFill>
    </fill>
    <fill>
      <patternFill patternType="solid">
        <fgColor indexed="14"/>
        <bgColor indexed="14"/>
      </patternFill>
    </fill>
    <fill>
      <patternFill patternType="solid">
        <fgColor indexed="39"/>
        <bgColor indexed="64"/>
      </patternFill>
    </fill>
    <fill>
      <patternFill patternType="solid">
        <fgColor indexed="19"/>
        <bgColor indexed="14"/>
      </patternFill>
    </fill>
    <fill>
      <patternFill patternType="solid">
        <fgColor indexed="26"/>
        <bgColor indexed="14"/>
      </patternFill>
    </fill>
    <fill>
      <patternFill patternType="solid">
        <fgColor indexed="2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39"/>
        <bgColor indexed="43"/>
      </patternFill>
    </fill>
    <fill>
      <patternFill patternType="solid">
        <fgColor indexed="14"/>
        <bgColor indexed="64"/>
      </patternFill>
    </fill>
    <fill>
      <patternFill patternType="solid">
        <fgColor indexed="39"/>
        <bgColor indexed="14"/>
      </patternFill>
    </fill>
    <fill>
      <patternFill patternType="solid">
        <fgColor indexed="39"/>
        <bgColor indexed="21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64" fontId="0" fillId="0" borderId="0" xfId="0" applyNumberFormat="1" applyFont="1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164" fontId="0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2" fillId="0" borderId="2" xfId="0" applyFont="1" applyBorder="1" applyAlignment="1">
      <alignment horizontal="left"/>
    </xf>
    <xf numFmtId="164" fontId="2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165" fontId="2" fillId="4" borderId="3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right" vertical="center"/>
    </xf>
    <xf numFmtId="166" fontId="2" fillId="3" borderId="3" xfId="0" applyNumberFormat="1" applyFont="1" applyFill="1" applyBorder="1" applyAlignment="1">
      <alignment horizontal="right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166" fontId="2" fillId="5" borderId="3" xfId="0" applyNumberFormat="1" applyFont="1" applyFill="1" applyBorder="1" applyAlignment="1">
      <alignment horizontal="right" vertical="center"/>
    </xf>
    <xf numFmtId="166" fontId="2" fillId="4" borderId="3" xfId="0" applyNumberFormat="1" applyFont="1" applyFill="1" applyBorder="1" applyAlignment="1">
      <alignment horizontal="right" vertical="center"/>
    </xf>
    <xf numFmtId="166" fontId="2" fillId="0" borderId="3" xfId="0" applyNumberFormat="1" applyFont="1" applyBorder="1" applyAlignment="1">
      <alignment horizontal="right" vertical="center"/>
    </xf>
    <xf numFmtId="0" fontId="2" fillId="3" borderId="3" xfId="0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7" fillId="6" borderId="3" xfId="0" applyNumberFormat="1" applyFont="1" applyFill="1" applyBorder="1" applyAlignment="1">
      <alignment horizontal="left" vertical="center"/>
    </xf>
    <xf numFmtId="165" fontId="7" fillId="6" borderId="3" xfId="0" applyNumberFormat="1" applyFont="1" applyFill="1" applyBorder="1" applyAlignment="1">
      <alignment horizontal="right" vertical="center"/>
    </xf>
    <xf numFmtId="49" fontId="7" fillId="7" borderId="3" xfId="0" applyNumberFormat="1" applyFont="1" applyFill="1" applyBorder="1" applyAlignment="1">
      <alignment horizontal="left" vertical="center"/>
    </xf>
    <xf numFmtId="165" fontId="7" fillId="7" borderId="3" xfId="0" applyNumberFormat="1" applyFont="1" applyFill="1" applyBorder="1" applyAlignment="1">
      <alignment horizontal="right" vertical="center"/>
    </xf>
    <xf numFmtId="0" fontId="2" fillId="7" borderId="0" xfId="0" applyFont="1" applyFill="1" applyAlignment="1">
      <alignment vertical="center"/>
    </xf>
    <xf numFmtId="49" fontId="7" fillId="2" borderId="3" xfId="0" applyNumberFormat="1" applyFont="1" applyFill="1" applyBorder="1" applyAlignment="1">
      <alignment horizontal="left" vertical="center"/>
    </xf>
    <xf numFmtId="165" fontId="7" fillId="2" borderId="3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165" fontId="7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165" fontId="8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6" xfId="0" applyNumberFormat="1" applyFont="1" applyFill="1" applyBorder="1" applyAlignment="1">
      <alignment horizontal="left" vertical="center"/>
    </xf>
    <xf numFmtId="0" fontId="0" fillId="2" borderId="0" xfId="0" applyFill="1"/>
    <xf numFmtId="0" fontId="0" fillId="7" borderId="0" xfId="0" applyFill="1"/>
    <xf numFmtId="0" fontId="7" fillId="0" borderId="3" xfId="0" applyFont="1" applyBorder="1" applyAlignment="1">
      <alignment horizontal="center"/>
    </xf>
    <xf numFmtId="165" fontId="7" fillId="0" borderId="3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/>
    <xf numFmtId="2" fontId="8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/>
    </xf>
    <xf numFmtId="0" fontId="8" fillId="0" borderId="0" xfId="0" applyFont="1"/>
    <xf numFmtId="0" fontId="7" fillId="0" borderId="0" xfId="0" applyFont="1" applyAlignment="1"/>
    <xf numFmtId="167" fontId="8" fillId="0" borderId="0" xfId="0" applyNumberFormat="1" applyFont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165" fontId="8" fillId="0" borderId="3" xfId="0" applyNumberFormat="1" applyFont="1" applyBorder="1" applyAlignment="1">
      <alignment horizontal="right"/>
    </xf>
    <xf numFmtId="168" fontId="8" fillId="0" borderId="3" xfId="0" applyNumberFormat="1" applyFont="1" applyBorder="1" applyAlignment="1">
      <alignment horizontal="center"/>
    </xf>
    <xf numFmtId="165" fontId="7" fillId="0" borderId="3" xfId="0" applyNumberFormat="1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Alignment="1"/>
    <xf numFmtId="0" fontId="11" fillId="0" borderId="0" xfId="0" applyFont="1"/>
    <xf numFmtId="0" fontId="12" fillId="0" borderId="0" xfId="0" applyFont="1" applyBorder="1" applyAlignment="1">
      <alignment horizontal="left" wrapText="1"/>
    </xf>
    <xf numFmtId="0" fontId="12" fillId="0" borderId="0" xfId="0" applyFont="1"/>
    <xf numFmtId="0" fontId="12" fillId="0" borderId="0" xfId="0" applyFont="1" applyBorder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left"/>
    </xf>
    <xf numFmtId="165" fontId="12" fillId="0" borderId="0" xfId="0" applyNumberFormat="1" applyFont="1" applyBorder="1" applyAlignment="1">
      <alignment horizontal="left"/>
    </xf>
    <xf numFmtId="165" fontId="5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4" fontId="0" fillId="0" borderId="0" xfId="0" applyNumberFormat="1" applyFont="1" applyBorder="1" applyAlignment="1">
      <alignment horizontal="right" vertical="center"/>
    </xf>
    <xf numFmtId="165" fontId="0" fillId="0" borderId="0" xfId="0" applyNumberFormat="1" applyBorder="1" applyAlignment="1">
      <alignment horizontal="right"/>
    </xf>
    <xf numFmtId="4" fontId="0" fillId="0" borderId="0" xfId="0" applyNumberFormat="1" applyFont="1" applyBorder="1" applyAlignment="1">
      <alignment horizontal="right"/>
    </xf>
    <xf numFmtId="0" fontId="0" fillId="0" borderId="0" xfId="0" applyFont="1" applyAlignment="1">
      <alignment horizontal="left"/>
    </xf>
    <xf numFmtId="4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167" fontId="0" fillId="0" borderId="0" xfId="0" applyNumberFormat="1"/>
    <xf numFmtId="0" fontId="12" fillId="0" borderId="0" xfId="0" applyFont="1" applyAlignment="1">
      <alignment horizontal="left"/>
    </xf>
    <xf numFmtId="165" fontId="12" fillId="0" borderId="0" xfId="0" applyNumberFormat="1" applyFont="1" applyBorder="1" applyAlignment="1">
      <alignment horizontal="right"/>
    </xf>
    <xf numFmtId="165" fontId="12" fillId="0" borderId="0" xfId="0" applyNumberFormat="1" applyFont="1" applyAlignment="1">
      <alignment horizontal="right"/>
    </xf>
    <xf numFmtId="165" fontId="12" fillId="0" borderId="7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0" fontId="2" fillId="8" borderId="3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left" vertical="center"/>
    </xf>
    <xf numFmtId="0" fontId="0" fillId="9" borderId="3" xfId="0" applyFill="1" applyBorder="1" applyAlignment="1">
      <alignment horizontal="center" vertical="center"/>
    </xf>
    <xf numFmtId="0" fontId="2" fillId="8" borderId="3" xfId="0" applyFont="1" applyFill="1" applyBorder="1" applyAlignment="1">
      <alignment vertical="center"/>
    </xf>
    <xf numFmtId="165" fontId="2" fillId="8" borderId="3" xfId="0" applyNumberFormat="1" applyFont="1" applyFill="1" applyBorder="1" applyAlignment="1">
      <alignment horizontal="right" vertical="center"/>
    </xf>
    <xf numFmtId="0" fontId="2" fillId="0" borderId="0" xfId="0" applyFont="1"/>
    <xf numFmtId="165" fontId="12" fillId="0" borderId="7" xfId="0" applyNumberFormat="1" applyFont="1" applyBorder="1" applyAlignment="1">
      <alignment horizontal="right"/>
    </xf>
    <xf numFmtId="0" fontId="2" fillId="10" borderId="3" xfId="0" applyFont="1" applyFill="1" applyBorder="1" applyAlignment="1">
      <alignment horizontal="left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vertical="center" wrapText="1"/>
    </xf>
    <xf numFmtId="165" fontId="2" fillId="10" borderId="3" xfId="0" applyNumberFormat="1" applyFont="1" applyFill="1" applyBorder="1" applyAlignment="1">
      <alignment horizontal="right" vertical="center"/>
    </xf>
    <xf numFmtId="0" fontId="2" fillId="10" borderId="3" xfId="0" applyFont="1" applyFill="1" applyBorder="1" applyAlignment="1">
      <alignment vertical="center"/>
    </xf>
    <xf numFmtId="0" fontId="2" fillId="11" borderId="3" xfId="0" applyFont="1" applyFill="1" applyBorder="1" applyAlignment="1">
      <alignment horizontal="left" vertical="center"/>
    </xf>
    <xf numFmtId="0" fontId="0" fillId="12" borderId="0" xfId="0" applyFill="1"/>
    <xf numFmtId="0" fontId="2" fillId="11" borderId="3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vertical="center"/>
    </xf>
    <xf numFmtId="165" fontId="2" fillId="11" borderId="3" xfId="0" applyNumberFormat="1" applyFont="1" applyFill="1" applyBorder="1" applyAlignment="1">
      <alignment horizontal="right" vertical="center"/>
    </xf>
    <xf numFmtId="0" fontId="0" fillId="13" borderId="0" xfId="0" applyFill="1"/>
    <xf numFmtId="0" fontId="1" fillId="0" borderId="0" xfId="0" applyFont="1" applyBorder="1" applyAlignment="1"/>
    <xf numFmtId="0" fontId="7" fillId="0" borderId="0" xfId="0" applyFont="1"/>
    <xf numFmtId="0" fontId="8" fillId="4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8" fillId="14" borderId="3" xfId="0" applyFont="1" applyFill="1" applyBorder="1" applyAlignment="1">
      <alignment horizontal="center" vertical="center"/>
    </xf>
    <xf numFmtId="0" fontId="0" fillId="12" borderId="3" xfId="0" applyFill="1" applyBorder="1"/>
    <xf numFmtId="0" fontId="0" fillId="13" borderId="3" xfId="0" applyFill="1" applyBorder="1"/>
    <xf numFmtId="0" fontId="0" fillId="15" borderId="3" xfId="0" applyFill="1" applyBorder="1"/>
    <xf numFmtId="0" fontId="8" fillId="0" borderId="3" xfId="0" applyFont="1" applyBorder="1" applyAlignment="1">
      <alignment horizontal="left" vertical="center" wrapText="1"/>
    </xf>
    <xf numFmtId="0" fontId="13" fillId="0" borderId="0" xfId="0" applyFont="1"/>
    <xf numFmtId="0" fontId="13" fillId="16" borderId="3" xfId="0" applyFont="1" applyFill="1" applyBorder="1" applyAlignment="1">
      <alignment horizontal="left" vertical="center"/>
    </xf>
    <xf numFmtId="0" fontId="13" fillId="16" borderId="3" xfId="0" applyFont="1" applyFill="1" applyBorder="1" applyAlignment="1">
      <alignment horizontal="center" vertical="center"/>
    </xf>
    <xf numFmtId="0" fontId="8" fillId="16" borderId="3" xfId="0" applyFont="1" applyFill="1" applyBorder="1" applyAlignment="1">
      <alignment horizontal="center" vertical="center"/>
    </xf>
    <xf numFmtId="0" fontId="13" fillId="16" borderId="3" xfId="0" applyFont="1" applyFill="1" applyBorder="1" applyAlignment="1">
      <alignment vertical="center"/>
    </xf>
    <xf numFmtId="165" fontId="13" fillId="16" borderId="3" xfId="0" applyNumberFormat="1" applyFont="1" applyFill="1" applyBorder="1" applyAlignment="1">
      <alignment horizontal="right" vertical="center"/>
    </xf>
    <xf numFmtId="0" fontId="13" fillId="16" borderId="3" xfId="0" applyFont="1" applyFill="1" applyBorder="1" applyAlignment="1">
      <alignment vertical="center" wrapText="1"/>
    </xf>
    <xf numFmtId="0" fontId="13" fillId="9" borderId="3" xfId="0" applyFont="1" applyFill="1" applyBorder="1"/>
    <xf numFmtId="0" fontId="13" fillId="14" borderId="3" xfId="0" applyFont="1" applyFill="1" applyBorder="1" applyAlignment="1">
      <alignment horizontal="left" vertical="center"/>
    </xf>
    <xf numFmtId="0" fontId="13" fillId="14" borderId="3" xfId="0" applyFont="1" applyFill="1" applyBorder="1" applyAlignment="1">
      <alignment horizontal="center" vertical="center"/>
    </xf>
    <xf numFmtId="0" fontId="13" fillId="14" borderId="3" xfId="0" applyFont="1" applyFill="1" applyBorder="1" applyAlignment="1">
      <alignment vertical="center" wrapText="1"/>
    </xf>
    <xf numFmtId="165" fontId="13" fillId="14" borderId="3" xfId="0" applyNumberFormat="1" applyFont="1" applyFill="1" applyBorder="1" applyAlignment="1">
      <alignment horizontal="right" vertical="center"/>
    </xf>
    <xf numFmtId="0" fontId="13" fillId="9" borderId="0" xfId="0" applyFont="1" applyFill="1"/>
    <xf numFmtId="0" fontId="14" fillId="17" borderId="3" xfId="0" applyFont="1" applyFill="1" applyBorder="1" applyAlignment="1">
      <alignment horizontal="left" vertical="center"/>
    </xf>
    <xf numFmtId="0" fontId="14" fillId="17" borderId="3" xfId="0" applyFont="1" applyFill="1" applyBorder="1" applyAlignment="1">
      <alignment horizontal="center" vertical="center"/>
    </xf>
    <xf numFmtId="0" fontId="15" fillId="16" borderId="3" xfId="0" applyFont="1" applyFill="1" applyBorder="1" applyAlignment="1">
      <alignment horizontal="center" vertical="center"/>
    </xf>
    <xf numFmtId="0" fontId="16" fillId="17" borderId="3" xfId="0" applyFont="1" applyFill="1" applyBorder="1" applyAlignment="1">
      <alignment horizontal="center" vertical="center"/>
    </xf>
    <xf numFmtId="0" fontId="15" fillId="17" borderId="3" xfId="0" applyFont="1" applyFill="1" applyBorder="1" applyAlignment="1">
      <alignment horizontal="center" vertical="center"/>
    </xf>
    <xf numFmtId="165" fontId="9" fillId="17" borderId="3" xfId="0" applyNumberFormat="1" applyFont="1" applyFill="1" applyBorder="1" applyAlignment="1">
      <alignment horizontal="right" vertical="center"/>
    </xf>
    <xf numFmtId="165" fontId="13" fillId="17" borderId="3" xfId="0" applyNumberFormat="1" applyFont="1" applyFill="1" applyBorder="1" applyAlignment="1">
      <alignment horizontal="right" vertical="center"/>
    </xf>
    <xf numFmtId="0" fontId="13" fillId="9" borderId="3" xfId="0" applyFont="1" applyFill="1" applyBorder="1" applyAlignment="1">
      <alignment vertical="center" wrapText="1"/>
    </xf>
    <xf numFmtId="165" fontId="13" fillId="9" borderId="3" xfId="0" applyNumberFormat="1" applyFont="1" applyFill="1" applyBorder="1" applyAlignment="1">
      <alignment horizontal="right" vertical="center"/>
    </xf>
    <xf numFmtId="166" fontId="13" fillId="9" borderId="3" xfId="0" applyNumberFormat="1" applyFont="1" applyFill="1" applyBorder="1" applyAlignment="1">
      <alignment horizontal="right" vertical="center"/>
    </xf>
    <xf numFmtId="0" fontId="0" fillId="0" borderId="0" xfId="0" applyFill="1"/>
    <xf numFmtId="0" fontId="13" fillId="0" borderId="0" xfId="0" applyFont="1" applyFill="1"/>
    <xf numFmtId="165" fontId="0" fillId="0" borderId="0" xfId="0" applyNumberFormat="1"/>
    <xf numFmtId="2" fontId="2" fillId="0" borderId="0" xfId="0" applyNumberFormat="1" applyFont="1" applyAlignment="1">
      <alignment vertical="center"/>
    </xf>
    <xf numFmtId="165" fontId="0" fillId="0" borderId="0" xfId="0" applyNumberFormat="1" applyFill="1"/>
    <xf numFmtId="2" fontId="0" fillId="0" borderId="0" xfId="0" applyNumberFormat="1" applyFill="1"/>
    <xf numFmtId="0" fontId="2" fillId="0" borderId="0" xfId="0" applyFont="1" applyBorder="1" applyAlignment="1">
      <alignment horizontal="center"/>
    </xf>
    <xf numFmtId="0" fontId="0" fillId="0" borderId="0" xfId="0"/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99"/>
      <rgbColor rgb="00FF00FF"/>
      <rgbColor rgb="00FFFF00"/>
      <rgbColor rgb="0000FFFF"/>
      <rgbColor rgb="00800080"/>
      <rgbColor rgb="00800000"/>
      <rgbColor rgb="00008080"/>
      <rgbColor rgb="000000CC"/>
      <rgbColor rgb="0000CCFF"/>
      <rgbColor rgb="00CCFFFF"/>
      <rgbColor rgb="00CCFFCC"/>
      <rgbColor rgb="00FFFF99"/>
      <rgbColor rgb="0066CCFF"/>
      <rgbColor rgb="00FF99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FF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workbookViewId="0">
      <selection activeCell="E4" sqref="E4"/>
    </sheetView>
  </sheetViews>
  <sheetFormatPr defaultRowHeight="12.75" x14ac:dyDescent="0.2"/>
  <cols>
    <col min="1" max="1" width="20.42578125" customWidth="1"/>
    <col min="2" max="2" width="1.5703125" customWidth="1"/>
    <col min="3" max="3" width="1.85546875" customWidth="1"/>
    <col min="4" max="4" width="4.5703125" customWidth="1"/>
    <col min="6" max="6" width="21.85546875" customWidth="1"/>
    <col min="7" max="7" width="1" customWidth="1"/>
    <col min="8" max="8" width="0.28515625" hidden="1" customWidth="1"/>
    <col min="9" max="9" width="15.140625" customWidth="1"/>
    <col min="10" max="10" width="13" customWidth="1"/>
    <col min="11" max="12" width="0.140625" customWidth="1"/>
    <col min="13" max="14" width="9.140625" hidden="1" customWidth="1"/>
  </cols>
  <sheetData>
    <row r="1" spans="1:17" x14ac:dyDescent="0.2">
      <c r="A1" s="202" t="s">
        <v>0</v>
      </c>
      <c r="B1" s="1"/>
      <c r="C1" s="1"/>
      <c r="D1" s="1"/>
      <c r="E1" s="1"/>
    </row>
    <row r="2" spans="1:17" x14ac:dyDescent="0.2">
      <c r="A2" s="212" t="s">
        <v>1</v>
      </c>
      <c r="B2" s="212"/>
      <c r="C2" s="212"/>
      <c r="D2" s="212"/>
      <c r="E2" s="1"/>
    </row>
    <row r="3" spans="1:17" x14ac:dyDescent="0.2">
      <c r="A3" s="202" t="s">
        <v>2</v>
      </c>
      <c r="B3" s="1"/>
      <c r="C3" s="1"/>
      <c r="D3" s="1"/>
      <c r="E3" s="1"/>
    </row>
    <row r="4" spans="1:17" ht="29.25" customHeight="1" x14ac:dyDescent="0.2"/>
    <row r="5" spans="1:17" ht="56.25" customHeight="1" x14ac:dyDescent="0.2">
      <c r="A5" s="204" t="s">
        <v>340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118"/>
      <c r="P5" s="118"/>
      <c r="Q5" s="118"/>
    </row>
    <row r="6" spans="1:17" ht="22.5" customHeight="1" x14ac:dyDescent="0.2"/>
    <row r="7" spans="1:17" x14ac:dyDescent="0.2">
      <c r="A7" s="203" t="s">
        <v>257</v>
      </c>
      <c r="B7" s="203"/>
      <c r="C7" s="203"/>
      <c r="D7" s="203"/>
      <c r="E7" s="203"/>
      <c r="F7" s="203"/>
      <c r="G7" s="203"/>
      <c r="H7" s="203"/>
      <c r="I7" s="203"/>
      <c r="J7" s="203"/>
      <c r="K7" s="2"/>
    </row>
    <row r="8" spans="1:17" x14ac:dyDescent="0.2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"/>
    </row>
    <row r="9" spans="1:17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7" x14ac:dyDescent="0.2">
      <c r="A10" s="205" t="s">
        <v>3</v>
      </c>
      <c r="B10" s="205"/>
      <c r="C10" s="205"/>
      <c r="D10" s="205"/>
      <c r="E10" s="205"/>
      <c r="F10" s="205"/>
      <c r="G10" s="205"/>
      <c r="H10" s="205"/>
      <c r="I10" s="205"/>
      <c r="J10" s="205"/>
      <c r="K10" s="3"/>
    </row>
    <row r="11" spans="1:17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7" x14ac:dyDescent="0.2">
      <c r="A12" s="205" t="s">
        <v>300</v>
      </c>
      <c r="B12" s="205"/>
      <c r="C12" s="205"/>
      <c r="D12" s="205"/>
      <c r="E12" s="205"/>
      <c r="F12" s="205"/>
      <c r="G12" s="205"/>
      <c r="H12" s="205"/>
      <c r="I12" s="205"/>
      <c r="J12" s="205"/>
      <c r="K12" s="3"/>
    </row>
    <row r="13" spans="1:17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7" ht="15.75" x14ac:dyDescent="0.25">
      <c r="A14" s="206" t="s">
        <v>4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6"/>
    </row>
    <row r="15" spans="1:17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x14ac:dyDescent="0.2">
      <c r="A16" s="203" t="s">
        <v>5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24" x14ac:dyDescent="0.2">
      <c r="A18" s="4" t="s">
        <v>6</v>
      </c>
      <c r="B18" s="4"/>
      <c r="C18" s="4" t="s">
        <v>7</v>
      </c>
      <c r="D18" s="4"/>
      <c r="E18" s="4"/>
      <c r="F18" s="4"/>
      <c r="G18" s="4"/>
      <c r="H18" s="4"/>
      <c r="I18" s="4" t="s">
        <v>296</v>
      </c>
      <c r="J18" s="5" t="s">
        <v>258</v>
      </c>
      <c r="K18" s="5"/>
    </row>
    <row r="19" spans="1:11" x14ac:dyDescent="0.2">
      <c r="A19" s="6">
        <v>6</v>
      </c>
      <c r="B19" s="6"/>
      <c r="C19" s="7" t="s">
        <v>8</v>
      </c>
      <c r="D19" s="7"/>
      <c r="E19" s="7"/>
      <c r="F19" s="7"/>
      <c r="G19" s="7"/>
      <c r="H19" s="7"/>
      <c r="I19" s="8">
        <f>'1. IZMJENE I DOP.PLANA A. 2020.'!H8</f>
        <v>10726500</v>
      </c>
      <c r="J19" s="9">
        <f>'1. IZMJENE I DOP.PLANA A. 2020.'!J8</f>
        <v>7008500</v>
      </c>
      <c r="K19" s="9"/>
    </row>
    <row r="20" spans="1:11" x14ac:dyDescent="0.2">
      <c r="A20" s="6">
        <v>7</v>
      </c>
      <c r="B20" s="6"/>
      <c r="C20" s="10" t="s">
        <v>9</v>
      </c>
      <c r="D20" s="10"/>
      <c r="E20" s="10"/>
      <c r="F20" s="10"/>
      <c r="G20" s="10"/>
      <c r="H20" s="10"/>
      <c r="I20" s="11">
        <f>'1. IZMJENE I DOP.PLANA A. 2020.'!H51</f>
        <v>7000</v>
      </c>
      <c r="J20" s="12">
        <f>'1. IZMJENE I DOP.PLANA A. 2020.'!J51</f>
        <v>7000</v>
      </c>
      <c r="K20" s="12"/>
    </row>
    <row r="21" spans="1:11" x14ac:dyDescent="0.2">
      <c r="A21" s="6">
        <v>3</v>
      </c>
      <c r="B21" s="6"/>
      <c r="C21" s="7" t="s">
        <v>10</v>
      </c>
      <c r="D21" s="7"/>
      <c r="E21" s="7"/>
      <c r="F21" s="7"/>
      <c r="G21" s="7"/>
      <c r="H21" s="7"/>
      <c r="I21" s="8">
        <f>'1. IZMJENE I DOP.PLANA A. 2020.'!H56</f>
        <v>5141300</v>
      </c>
      <c r="J21" s="9">
        <f>'1. IZMJENE I DOP.PLANA A. 2020.'!J56</f>
        <v>5863000</v>
      </c>
      <c r="K21" s="9"/>
    </row>
    <row r="22" spans="1:11" x14ac:dyDescent="0.2">
      <c r="A22" s="6">
        <v>4</v>
      </c>
      <c r="B22" s="6"/>
      <c r="C22" s="7" t="s">
        <v>11</v>
      </c>
      <c r="D22" s="7"/>
      <c r="E22" s="7"/>
      <c r="F22" s="7"/>
      <c r="G22" s="7"/>
      <c r="H22" s="7"/>
      <c r="I22" s="8">
        <f>'1. IZMJENE I DOP.PLANA A. 2020.'!H118</f>
        <v>2592200</v>
      </c>
      <c r="J22" s="9">
        <f>'1. IZMJENE I DOP.PLANA A. 2020.'!J118</f>
        <v>1152500</v>
      </c>
      <c r="K22" s="9"/>
    </row>
    <row r="23" spans="1:11" x14ac:dyDescent="0.2">
      <c r="A23" s="13" t="s">
        <v>12</v>
      </c>
      <c r="B23" s="13"/>
      <c r="C23" s="13"/>
      <c r="D23" s="13"/>
      <c r="E23" s="13"/>
      <c r="F23" s="13"/>
      <c r="G23" s="13"/>
      <c r="H23" s="13"/>
      <c r="I23" s="14">
        <f>I19+I20-I21-I22</f>
        <v>3000000</v>
      </c>
      <c r="J23" s="14">
        <f>J19+J20-J21-J22</f>
        <v>0</v>
      </c>
      <c r="K23" s="14"/>
    </row>
    <row r="24" spans="1:11" x14ac:dyDescent="0.2">
      <c r="C24" s="3"/>
      <c r="D24" s="3"/>
      <c r="E24" s="3"/>
      <c r="F24" s="3"/>
      <c r="G24" s="3"/>
      <c r="H24" s="3"/>
      <c r="I24" s="3"/>
      <c r="J24" s="3"/>
      <c r="K24" s="3"/>
    </row>
    <row r="26" spans="1:11" x14ac:dyDescent="0.2">
      <c r="A26" s="2" t="s">
        <v>13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spans="1:11" ht="24" x14ac:dyDescent="0.2">
      <c r="A28" s="4" t="s">
        <v>6</v>
      </c>
      <c r="B28" s="4"/>
      <c r="C28" s="4" t="s">
        <v>7</v>
      </c>
      <c r="D28" s="4"/>
      <c r="E28" s="4"/>
      <c r="F28" s="4"/>
      <c r="G28" s="4"/>
      <c r="H28" s="4"/>
      <c r="I28" s="4" t="s">
        <v>296</v>
      </c>
      <c r="J28" s="5" t="s">
        <v>258</v>
      </c>
      <c r="K28" s="5"/>
    </row>
    <row r="29" spans="1:11" x14ac:dyDescent="0.2">
      <c r="A29" s="6">
        <v>8</v>
      </c>
      <c r="B29" s="6"/>
      <c r="C29" s="7" t="s">
        <v>14</v>
      </c>
      <c r="D29" s="7"/>
      <c r="E29" s="7"/>
      <c r="F29" s="7"/>
      <c r="G29" s="7"/>
      <c r="H29" s="7"/>
      <c r="I29" s="8">
        <f>'1. IZMJENE I DOP.PLANA B. 2020.'!G8</f>
        <v>500000</v>
      </c>
      <c r="J29" s="9">
        <f>'1. IZMJENE I DOP.PLANA B. 2020.'!I8</f>
        <v>827200</v>
      </c>
      <c r="K29" s="9"/>
    </row>
    <row r="30" spans="1:11" x14ac:dyDescent="0.2">
      <c r="A30" s="6">
        <v>5</v>
      </c>
      <c r="B30" s="6"/>
      <c r="C30" s="7" t="s">
        <v>15</v>
      </c>
      <c r="D30" s="7"/>
      <c r="E30" s="7"/>
      <c r="F30" s="7"/>
      <c r="G30" s="7"/>
      <c r="H30" s="7"/>
      <c r="I30" s="8">
        <f>'1. IZMJENE I DOP.PLANA B. 2020.'!G13</f>
        <v>3000000</v>
      </c>
      <c r="J30" s="9">
        <f>'1. IZMJENE I DOP.PLANA B. 2020.'!I13</f>
        <v>0</v>
      </c>
      <c r="K30" s="9"/>
    </row>
    <row r="31" spans="1:11" x14ac:dyDescent="0.2">
      <c r="A31" s="13" t="s">
        <v>16</v>
      </c>
      <c r="B31" s="13"/>
      <c r="C31" s="13"/>
      <c r="D31" s="13"/>
      <c r="E31" s="13"/>
      <c r="F31" s="13"/>
      <c r="G31" s="13"/>
      <c r="H31" s="13"/>
      <c r="I31" s="14">
        <f>SUM(I29:I30)</f>
        <v>3500000</v>
      </c>
      <c r="J31" s="14">
        <f>J29-J30</f>
        <v>827200</v>
      </c>
      <c r="K31" s="14"/>
    </row>
    <row r="32" spans="1:11" x14ac:dyDescent="0.2">
      <c r="I32" s="15"/>
      <c r="J32" s="15"/>
      <c r="K32" s="15"/>
    </row>
    <row r="33" spans="1:11" ht="15" x14ac:dyDescent="0.25">
      <c r="A33" s="16" t="s">
        <v>17</v>
      </c>
      <c r="B33" s="16"/>
      <c r="C33" s="16"/>
      <c r="D33" s="16"/>
      <c r="E33" s="16"/>
      <c r="F33" s="16"/>
      <c r="G33" s="16"/>
      <c r="H33" s="16"/>
      <c r="I33" s="17">
        <f>I19+I20+I29</f>
        <v>11233500</v>
      </c>
      <c r="J33" s="17">
        <f>J19+J20+J29</f>
        <v>7842700</v>
      </c>
      <c r="K33" s="17"/>
    </row>
    <row r="34" spans="1:11" ht="15" x14ac:dyDescent="0.25">
      <c r="A34" s="16" t="s">
        <v>18</v>
      </c>
      <c r="B34" s="16"/>
      <c r="C34" s="16"/>
      <c r="D34" s="16"/>
      <c r="E34" s="16"/>
      <c r="F34" s="16"/>
      <c r="G34" s="16"/>
      <c r="H34" s="16"/>
      <c r="I34" s="17">
        <f>I21+I22+I30</f>
        <v>10733500</v>
      </c>
      <c r="J34" s="17">
        <f>J21+J22+J30</f>
        <v>7015500</v>
      </c>
      <c r="K34" s="18"/>
    </row>
    <row r="35" spans="1:11" ht="15" x14ac:dyDescent="0.25">
      <c r="A35" s="19" t="s">
        <v>19</v>
      </c>
      <c r="B35" s="19"/>
      <c r="C35" s="19"/>
      <c r="D35" s="19"/>
      <c r="E35" s="19"/>
      <c r="F35" s="19"/>
      <c r="G35" s="19"/>
      <c r="H35" s="19"/>
      <c r="I35" s="20">
        <f>I33-I34</f>
        <v>500000</v>
      </c>
      <c r="J35" s="14">
        <f>J33-J34</f>
        <v>827200</v>
      </c>
      <c r="K35" s="14"/>
    </row>
  </sheetData>
  <mergeCells count="7">
    <mergeCell ref="A2:D2"/>
    <mergeCell ref="A16:K16"/>
    <mergeCell ref="A5:N5"/>
    <mergeCell ref="A7:J8"/>
    <mergeCell ref="A10:J10"/>
    <mergeCell ref="A12:J12"/>
    <mergeCell ref="A14:K14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D137"/>
  <sheetViews>
    <sheetView topLeftCell="A98" zoomScaleNormal="100" workbookViewId="0">
      <selection activeCell="G140" sqref="G140"/>
    </sheetView>
  </sheetViews>
  <sheetFormatPr defaultRowHeight="12.75" x14ac:dyDescent="0.2"/>
  <cols>
    <col min="1" max="1" width="4.140625" customWidth="1"/>
    <col min="2" max="2" width="3.85546875" customWidth="1"/>
    <col min="3" max="3" width="4.7109375" customWidth="1"/>
    <col min="4" max="4" width="6.7109375" customWidth="1"/>
    <col min="5" max="5" width="5.28515625" style="93" customWidth="1"/>
    <col min="6" max="6" width="5" customWidth="1"/>
    <col min="7" max="7" width="50" customWidth="1"/>
    <col min="8" max="8" width="16" customWidth="1"/>
    <col min="9" max="10" width="15.7109375" customWidth="1"/>
    <col min="11" max="11" width="2.28515625" customWidth="1"/>
    <col min="12" max="12" width="8.85546875" style="190"/>
    <col min="13" max="13" width="15.5703125" style="190" bestFit="1" customWidth="1"/>
    <col min="14" max="82" width="8.85546875" style="190"/>
  </cols>
  <sheetData>
    <row r="1" spans="1:82" x14ac:dyDescent="0.2">
      <c r="A1" s="22" t="s">
        <v>0</v>
      </c>
      <c r="B1" s="22"/>
      <c r="C1" s="22"/>
      <c r="D1" s="22"/>
      <c r="E1" s="98"/>
      <c r="F1" s="22"/>
      <c r="G1" s="23"/>
    </row>
    <row r="2" spans="1:82" x14ac:dyDescent="0.2">
      <c r="A2" s="22" t="s">
        <v>1</v>
      </c>
      <c r="B2" s="22"/>
      <c r="C2" s="22"/>
      <c r="D2" s="22"/>
      <c r="E2" s="98"/>
      <c r="F2" s="22"/>
      <c r="G2" s="23"/>
    </row>
    <row r="3" spans="1:82" x14ac:dyDescent="0.2">
      <c r="A3" s="22" t="s">
        <v>2</v>
      </c>
      <c r="B3" s="22"/>
      <c r="C3" s="22"/>
      <c r="D3" s="22"/>
      <c r="E3" s="98"/>
      <c r="F3" s="22"/>
      <c r="G3" s="23"/>
    </row>
    <row r="4" spans="1:82" x14ac:dyDescent="0.2">
      <c r="C4" s="24"/>
      <c r="D4" s="25"/>
      <c r="E4" s="79"/>
      <c r="F4" s="24"/>
      <c r="G4" s="23"/>
    </row>
    <row r="5" spans="1:82" ht="48.75" customHeight="1" x14ac:dyDescent="0.25">
      <c r="A5" s="207" t="s">
        <v>253</v>
      </c>
      <c r="B5" s="207"/>
      <c r="C5" s="207"/>
      <c r="D5" s="207"/>
      <c r="E5" s="207"/>
      <c r="F5" s="207"/>
      <c r="G5" s="207"/>
      <c r="H5" s="207"/>
      <c r="I5" s="207"/>
      <c r="J5" s="207"/>
    </row>
    <row r="7" spans="1:82" ht="29.25" x14ac:dyDescent="0.2">
      <c r="A7" s="27" t="s">
        <v>20</v>
      </c>
      <c r="B7" s="27" t="s">
        <v>21</v>
      </c>
      <c r="C7" s="27" t="s">
        <v>22</v>
      </c>
      <c r="D7" s="28" t="s">
        <v>23</v>
      </c>
      <c r="E7" s="68" t="s">
        <v>24</v>
      </c>
      <c r="F7" s="27" t="s">
        <v>25</v>
      </c>
      <c r="G7" s="29" t="s">
        <v>26</v>
      </c>
      <c r="H7" s="29" t="s">
        <v>296</v>
      </c>
      <c r="I7" s="30" t="s">
        <v>27</v>
      </c>
      <c r="J7" s="30" t="s">
        <v>254</v>
      </c>
    </row>
    <row r="8" spans="1:82" x14ac:dyDescent="0.2">
      <c r="A8" s="31">
        <v>6</v>
      </c>
      <c r="B8" s="32">
        <v>6</v>
      </c>
      <c r="C8" s="31"/>
      <c r="D8" s="32"/>
      <c r="E8" s="156"/>
      <c r="F8" s="31"/>
      <c r="G8" s="32" t="s">
        <v>28</v>
      </c>
      <c r="H8" s="33">
        <f>H9+H26+H32+H40</f>
        <v>10726500</v>
      </c>
      <c r="I8" s="33">
        <f>I9+I26+I32+I40</f>
        <v>-771000</v>
      </c>
      <c r="J8" s="33">
        <f>J9+J26+J32+J40</f>
        <v>7008500</v>
      </c>
      <c r="M8" s="194"/>
    </row>
    <row r="9" spans="1:82" x14ac:dyDescent="0.2">
      <c r="A9" s="35"/>
      <c r="B9" s="36">
        <v>61</v>
      </c>
      <c r="C9" s="35"/>
      <c r="D9" s="36"/>
      <c r="E9" s="157"/>
      <c r="F9" s="35"/>
      <c r="G9" s="36" t="s">
        <v>29</v>
      </c>
      <c r="H9" s="37">
        <f>H10+H16+H18+H21+H24</f>
        <v>5254000</v>
      </c>
      <c r="I9" s="37">
        <f>I10+I16+I18+I21+I24</f>
        <v>260000</v>
      </c>
      <c r="J9" s="37">
        <f>J10+J16+J18+J21+J24</f>
        <v>5514000</v>
      </c>
    </row>
    <row r="10" spans="1:82" x14ac:dyDescent="0.2">
      <c r="A10" s="38"/>
      <c r="B10" s="39"/>
      <c r="C10" s="38">
        <v>611</v>
      </c>
      <c r="D10" s="39"/>
      <c r="E10" s="155">
        <v>11</v>
      </c>
      <c r="F10" s="38"/>
      <c r="G10" s="39" t="s">
        <v>30</v>
      </c>
      <c r="H10" s="40">
        <f>SUM(H11:H15)</f>
        <v>5120500</v>
      </c>
      <c r="I10" s="40">
        <f>SUM(I11:I15)</f>
        <v>285300</v>
      </c>
      <c r="J10" s="40">
        <f>SUM(J11:J15)</f>
        <v>5405800</v>
      </c>
    </row>
    <row r="11" spans="1:82" s="167" customFormat="1" x14ac:dyDescent="0.2">
      <c r="A11" s="168"/>
      <c r="B11" s="169"/>
      <c r="C11" s="168"/>
      <c r="D11" s="169">
        <v>6111</v>
      </c>
      <c r="E11" s="170"/>
      <c r="F11" s="168"/>
      <c r="G11" s="171" t="s">
        <v>31</v>
      </c>
      <c r="H11" s="172">
        <v>4599000</v>
      </c>
      <c r="I11" s="172">
        <v>81600</v>
      </c>
      <c r="J11" s="172">
        <v>4680600</v>
      </c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1"/>
      <c r="BM11" s="191"/>
      <c r="BN11" s="191"/>
      <c r="BO11" s="191"/>
      <c r="BP11" s="191"/>
      <c r="BQ11" s="191"/>
      <c r="BR11" s="191"/>
      <c r="BS11" s="191"/>
      <c r="BT11" s="191"/>
      <c r="BU11" s="191"/>
      <c r="BV11" s="191"/>
      <c r="BW11" s="191"/>
      <c r="BX11" s="191"/>
      <c r="BY11" s="191"/>
      <c r="BZ11" s="191"/>
      <c r="CA11" s="191"/>
      <c r="CB11" s="191"/>
      <c r="CC11" s="191"/>
      <c r="CD11" s="191"/>
    </row>
    <row r="12" spans="1:82" s="167" customFormat="1" x14ac:dyDescent="0.2">
      <c r="A12" s="168"/>
      <c r="B12" s="169"/>
      <c r="C12" s="168"/>
      <c r="D12" s="169">
        <v>6112</v>
      </c>
      <c r="E12" s="170"/>
      <c r="F12" s="168"/>
      <c r="G12" s="171" t="s">
        <v>32</v>
      </c>
      <c r="H12" s="172">
        <v>270000</v>
      </c>
      <c r="I12" s="172">
        <v>80000</v>
      </c>
      <c r="J12" s="172">
        <v>350000</v>
      </c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  <c r="BM12" s="191"/>
      <c r="BN12" s="191"/>
      <c r="BO12" s="191"/>
      <c r="BP12" s="191"/>
      <c r="BQ12" s="191"/>
      <c r="BR12" s="191"/>
      <c r="BS12" s="191"/>
      <c r="BT12" s="191"/>
      <c r="BU12" s="191"/>
      <c r="BV12" s="191"/>
      <c r="BW12" s="191"/>
      <c r="BX12" s="191"/>
      <c r="BY12" s="191"/>
      <c r="BZ12" s="191"/>
      <c r="CA12" s="191"/>
      <c r="CB12" s="191"/>
      <c r="CC12" s="191"/>
      <c r="CD12" s="191"/>
    </row>
    <row r="13" spans="1:82" s="167" customFormat="1" x14ac:dyDescent="0.2">
      <c r="A13" s="168"/>
      <c r="B13" s="169"/>
      <c r="C13" s="168"/>
      <c r="D13" s="169">
        <v>6113</v>
      </c>
      <c r="E13" s="170"/>
      <c r="F13" s="168"/>
      <c r="G13" s="173" t="s">
        <v>292</v>
      </c>
      <c r="H13" s="172">
        <v>20500</v>
      </c>
      <c r="I13" s="172">
        <v>3700</v>
      </c>
      <c r="J13" s="172">
        <v>24200</v>
      </c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1"/>
      <c r="BR13" s="191"/>
      <c r="BS13" s="191"/>
      <c r="BT13" s="191"/>
      <c r="BU13" s="191"/>
      <c r="BV13" s="191"/>
      <c r="BW13" s="191"/>
      <c r="BX13" s="191"/>
      <c r="BY13" s="191"/>
      <c r="BZ13" s="191"/>
      <c r="CA13" s="191"/>
      <c r="CB13" s="191"/>
      <c r="CC13" s="191"/>
      <c r="CD13" s="191"/>
    </row>
    <row r="14" spans="1:82" x14ac:dyDescent="0.2">
      <c r="A14" s="136"/>
      <c r="B14" s="137"/>
      <c r="C14" s="136"/>
      <c r="D14" s="137">
        <v>6114</v>
      </c>
      <c r="E14" s="158"/>
      <c r="F14" s="136"/>
      <c r="G14" s="187" t="s">
        <v>263</v>
      </c>
      <c r="H14" s="188">
        <v>231000</v>
      </c>
      <c r="I14" s="188">
        <v>120000</v>
      </c>
      <c r="J14" s="172">
        <v>351000</v>
      </c>
    </row>
    <row r="15" spans="1:82" x14ac:dyDescent="0.2">
      <c r="A15" s="136"/>
      <c r="B15" s="137"/>
      <c r="C15" s="136"/>
      <c r="D15" s="137">
        <v>6115</v>
      </c>
      <c r="E15" s="158"/>
      <c r="F15" s="136"/>
      <c r="G15" s="187" t="s">
        <v>264</v>
      </c>
      <c r="H15" s="188">
        <v>0</v>
      </c>
      <c r="I15" s="188">
        <v>0</v>
      </c>
      <c r="J15" s="172">
        <v>0</v>
      </c>
    </row>
    <row r="16" spans="1:82" x14ac:dyDescent="0.2">
      <c r="A16" s="38"/>
      <c r="B16" s="39"/>
      <c r="C16" s="38">
        <v>612</v>
      </c>
      <c r="D16" s="39"/>
      <c r="E16" s="155">
        <v>11</v>
      </c>
      <c r="F16" s="38"/>
      <c r="G16" s="39" t="s">
        <v>33</v>
      </c>
      <c r="H16" s="40">
        <f>H17</f>
        <v>76000</v>
      </c>
      <c r="I16" s="40">
        <f>I17</f>
        <v>-9000</v>
      </c>
      <c r="J16" s="40">
        <f>J17</f>
        <v>67000</v>
      </c>
    </row>
    <row r="17" spans="1:82" s="167" customFormat="1" x14ac:dyDescent="0.2">
      <c r="A17" s="168"/>
      <c r="B17" s="169"/>
      <c r="C17" s="168"/>
      <c r="D17" s="169">
        <v>6125</v>
      </c>
      <c r="E17" s="170"/>
      <c r="F17" s="168"/>
      <c r="G17" s="173" t="s">
        <v>33</v>
      </c>
      <c r="H17" s="172">
        <v>76000</v>
      </c>
      <c r="I17" s="172">
        <v>-9000</v>
      </c>
      <c r="J17" s="172">
        <v>67000</v>
      </c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  <c r="CB17" s="191"/>
      <c r="CC17" s="191"/>
      <c r="CD17" s="191"/>
    </row>
    <row r="18" spans="1:82" x14ac:dyDescent="0.2">
      <c r="A18" s="38"/>
      <c r="B18" s="39"/>
      <c r="C18" s="38">
        <v>613</v>
      </c>
      <c r="D18" s="39"/>
      <c r="E18" s="155">
        <v>11</v>
      </c>
      <c r="F18" s="38"/>
      <c r="G18" s="39" t="s">
        <v>34</v>
      </c>
      <c r="H18" s="40">
        <f>SUM(H19:H20)</f>
        <v>49000</v>
      </c>
      <c r="I18" s="40">
        <f>SUM(I19:I20)</f>
        <v>-16500</v>
      </c>
      <c r="J18" s="40">
        <f>SUM(J19:J20)</f>
        <v>32500</v>
      </c>
    </row>
    <row r="19" spans="1:82" s="167" customFormat="1" ht="25.5" x14ac:dyDescent="0.2">
      <c r="A19" s="168"/>
      <c r="B19" s="169"/>
      <c r="C19" s="168"/>
      <c r="D19" s="169">
        <v>6131</v>
      </c>
      <c r="E19" s="170"/>
      <c r="F19" s="168"/>
      <c r="G19" s="173" t="s">
        <v>293</v>
      </c>
      <c r="H19" s="172">
        <v>4000</v>
      </c>
      <c r="I19" s="172">
        <v>-1500</v>
      </c>
      <c r="J19" s="172">
        <v>2500</v>
      </c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191"/>
      <c r="BN19" s="191"/>
      <c r="BO19" s="191"/>
      <c r="BP19" s="191"/>
      <c r="BQ19" s="191"/>
      <c r="BR19" s="191"/>
      <c r="BS19" s="191"/>
      <c r="BT19" s="191"/>
      <c r="BU19" s="191"/>
      <c r="BV19" s="191"/>
      <c r="BW19" s="191"/>
      <c r="BX19" s="191"/>
      <c r="BY19" s="191"/>
      <c r="BZ19" s="191"/>
      <c r="CA19" s="191"/>
      <c r="CB19" s="191"/>
      <c r="CC19" s="191"/>
      <c r="CD19" s="191"/>
    </row>
    <row r="20" spans="1:82" s="167" customFormat="1" x14ac:dyDescent="0.2">
      <c r="A20" s="168"/>
      <c r="B20" s="169"/>
      <c r="C20" s="168"/>
      <c r="D20" s="169">
        <v>6134</v>
      </c>
      <c r="E20" s="170"/>
      <c r="F20" s="168"/>
      <c r="G20" s="173" t="s">
        <v>35</v>
      </c>
      <c r="H20" s="172">
        <v>45000</v>
      </c>
      <c r="I20" s="172">
        <v>-15000</v>
      </c>
      <c r="J20" s="172">
        <v>30000</v>
      </c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  <c r="BB20" s="191"/>
      <c r="BC20" s="191"/>
      <c r="BD20" s="191"/>
      <c r="BE20" s="191"/>
      <c r="BF20" s="191"/>
      <c r="BG20" s="191"/>
      <c r="BH20" s="191"/>
      <c r="BI20" s="191"/>
      <c r="BJ20" s="191"/>
      <c r="BK20" s="191"/>
      <c r="BL20" s="191"/>
      <c r="BM20" s="191"/>
      <c r="BN20" s="191"/>
      <c r="BO20" s="191"/>
      <c r="BP20" s="191"/>
      <c r="BQ20" s="191"/>
      <c r="BR20" s="191"/>
      <c r="BS20" s="191"/>
      <c r="BT20" s="191"/>
      <c r="BU20" s="191"/>
      <c r="BV20" s="191"/>
      <c r="BW20" s="191"/>
      <c r="BX20" s="191"/>
      <c r="BY20" s="191"/>
      <c r="BZ20" s="191"/>
      <c r="CA20" s="191"/>
      <c r="CB20" s="191"/>
      <c r="CC20" s="191"/>
      <c r="CD20" s="191"/>
    </row>
    <row r="21" spans="1:82" x14ac:dyDescent="0.2">
      <c r="A21" s="38"/>
      <c r="B21" s="39"/>
      <c r="C21" s="38">
        <v>614</v>
      </c>
      <c r="D21" s="39"/>
      <c r="E21" s="155">
        <v>11</v>
      </c>
      <c r="F21" s="38"/>
      <c r="G21" s="39" t="s">
        <v>36</v>
      </c>
      <c r="H21" s="40">
        <f>SUM(H22:H23)</f>
        <v>8500</v>
      </c>
      <c r="I21" s="40">
        <f>SUM(I22:I23)</f>
        <v>200</v>
      </c>
      <c r="J21" s="40">
        <f>SUM(J22:J23)</f>
        <v>8700</v>
      </c>
    </row>
    <row r="22" spans="1:82" s="167" customFormat="1" x14ac:dyDescent="0.2">
      <c r="A22" s="168"/>
      <c r="B22" s="169"/>
      <c r="C22" s="168"/>
      <c r="D22" s="169">
        <v>6142</v>
      </c>
      <c r="E22" s="170"/>
      <c r="F22" s="168"/>
      <c r="G22" s="173" t="s">
        <v>37</v>
      </c>
      <c r="H22" s="172">
        <v>8500</v>
      </c>
      <c r="I22" s="172">
        <v>0</v>
      </c>
      <c r="J22" s="172">
        <f>H22+I22</f>
        <v>8500</v>
      </c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191"/>
      <c r="BE22" s="191"/>
      <c r="BF22" s="191"/>
      <c r="BG22" s="191"/>
      <c r="BH22" s="191"/>
      <c r="BI22" s="191"/>
      <c r="BJ22" s="191"/>
      <c r="BK22" s="191"/>
      <c r="BL22" s="191"/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</row>
    <row r="23" spans="1:82" s="167" customFormat="1" x14ac:dyDescent="0.2">
      <c r="A23" s="168"/>
      <c r="B23" s="169"/>
      <c r="C23" s="168"/>
      <c r="D23" s="169">
        <v>6145</v>
      </c>
      <c r="E23" s="170"/>
      <c r="F23" s="168"/>
      <c r="G23" s="173" t="s">
        <v>268</v>
      </c>
      <c r="H23" s="172">
        <v>0</v>
      </c>
      <c r="I23" s="172">
        <v>200</v>
      </c>
      <c r="J23" s="172">
        <v>200</v>
      </c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191"/>
      <c r="BD23" s="191"/>
      <c r="BE23" s="191"/>
      <c r="BF23" s="191"/>
      <c r="BG23" s="191"/>
      <c r="BH23" s="191"/>
      <c r="BI23" s="191"/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</row>
    <row r="24" spans="1:82" x14ac:dyDescent="0.2">
      <c r="A24" s="38"/>
      <c r="B24" s="39"/>
      <c r="C24" s="38">
        <v>616</v>
      </c>
      <c r="D24" s="39"/>
      <c r="E24" s="155"/>
      <c r="F24" s="38"/>
      <c r="G24" s="39" t="s">
        <v>269</v>
      </c>
      <c r="H24" s="40">
        <f>H25</f>
        <v>0</v>
      </c>
      <c r="I24" s="40">
        <f>I25</f>
        <v>0</v>
      </c>
      <c r="J24" s="40">
        <f>J25</f>
        <v>0</v>
      </c>
    </row>
    <row r="25" spans="1:82" s="167" customFormat="1" x14ac:dyDescent="0.2">
      <c r="A25" s="169"/>
      <c r="B25" s="169"/>
      <c r="C25" s="168"/>
      <c r="D25" s="169">
        <v>6161</v>
      </c>
      <c r="E25" s="170"/>
      <c r="F25" s="168"/>
      <c r="G25" s="173" t="s">
        <v>270</v>
      </c>
      <c r="H25" s="172">
        <v>0</v>
      </c>
      <c r="I25" s="172">
        <v>0</v>
      </c>
      <c r="J25" s="172">
        <v>0</v>
      </c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</row>
    <row r="26" spans="1:82" ht="26.25" customHeight="1" x14ac:dyDescent="0.2">
      <c r="A26" s="142"/>
      <c r="B26" s="143">
        <v>63</v>
      </c>
      <c r="C26" s="142"/>
      <c r="D26" s="143"/>
      <c r="E26" s="159"/>
      <c r="F26" s="142"/>
      <c r="G26" s="144" t="s">
        <v>271</v>
      </c>
      <c r="H26" s="145">
        <f>H27+H30</f>
        <v>4800000</v>
      </c>
      <c r="I26" s="145">
        <f>I27+I30</f>
        <v>-967500</v>
      </c>
      <c r="J26" s="145">
        <f>J27+J30</f>
        <v>880500</v>
      </c>
    </row>
    <row r="27" spans="1:82" x14ac:dyDescent="0.2">
      <c r="A27" s="38"/>
      <c r="B27" s="39"/>
      <c r="C27" s="38">
        <v>633</v>
      </c>
      <c r="D27" s="39"/>
      <c r="E27" s="155" t="s">
        <v>272</v>
      </c>
      <c r="F27" s="38"/>
      <c r="G27" s="39" t="s">
        <v>38</v>
      </c>
      <c r="H27" s="40">
        <f>SUM(H28:H29)</f>
        <v>1400000</v>
      </c>
      <c r="I27" s="40">
        <f>SUM(I28:I29)</f>
        <v>-639500</v>
      </c>
      <c r="J27" s="40">
        <f>SUM(J28:J29)</f>
        <v>760500</v>
      </c>
    </row>
    <row r="28" spans="1:82" s="167" customFormat="1" ht="26.25" customHeight="1" x14ac:dyDescent="0.2">
      <c r="A28" s="169"/>
      <c r="B28" s="169"/>
      <c r="C28" s="168"/>
      <c r="D28" s="169">
        <v>6331</v>
      </c>
      <c r="E28" s="170"/>
      <c r="F28" s="168"/>
      <c r="G28" s="173" t="s">
        <v>39</v>
      </c>
      <c r="H28" s="172">
        <v>430000</v>
      </c>
      <c r="I28" s="172">
        <v>330500</v>
      </c>
      <c r="J28" s="172">
        <v>760500</v>
      </c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1"/>
      <c r="BL28" s="191"/>
      <c r="BM28" s="191"/>
      <c r="BN28" s="191"/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</row>
    <row r="29" spans="1:82" s="167" customFormat="1" x14ac:dyDescent="0.2">
      <c r="A29" s="168"/>
      <c r="B29" s="169"/>
      <c r="C29" s="168"/>
      <c r="D29" s="169">
        <v>6332</v>
      </c>
      <c r="E29" s="170"/>
      <c r="F29" s="168"/>
      <c r="G29" s="171" t="s">
        <v>40</v>
      </c>
      <c r="H29" s="172">
        <v>970000</v>
      </c>
      <c r="I29" s="172">
        <v>-970000</v>
      </c>
      <c r="J29" s="172">
        <v>0</v>
      </c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</row>
    <row r="30" spans="1:82" ht="20.25" customHeight="1" x14ac:dyDescent="0.2">
      <c r="A30" s="38"/>
      <c r="B30" s="39"/>
      <c r="C30" s="38">
        <v>634</v>
      </c>
      <c r="D30" s="39"/>
      <c r="E30" s="155" t="s">
        <v>41</v>
      </c>
      <c r="F30" s="38"/>
      <c r="G30" s="39" t="s">
        <v>42</v>
      </c>
      <c r="H30" s="40">
        <f>H31</f>
        <v>3400000</v>
      </c>
      <c r="I30" s="40">
        <f>I31</f>
        <v>-328000</v>
      </c>
      <c r="J30" s="40">
        <f>J31</f>
        <v>120000</v>
      </c>
    </row>
    <row r="31" spans="1:82" s="167" customFormat="1" ht="25.5" x14ac:dyDescent="0.2">
      <c r="A31" s="168"/>
      <c r="B31" s="169"/>
      <c r="C31" s="168"/>
      <c r="D31" s="169">
        <v>6342</v>
      </c>
      <c r="E31" s="170"/>
      <c r="F31" s="168"/>
      <c r="G31" s="173" t="s">
        <v>43</v>
      </c>
      <c r="H31" s="172">
        <v>3400000</v>
      </c>
      <c r="I31" s="172">
        <v>-328000</v>
      </c>
      <c r="J31" s="172">
        <v>120000</v>
      </c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  <c r="BM31" s="191"/>
      <c r="BN31" s="191"/>
      <c r="BO31" s="191"/>
      <c r="BP31" s="191"/>
      <c r="BQ31" s="191"/>
      <c r="BR31" s="191"/>
      <c r="BS31" s="191"/>
      <c r="BT31" s="191"/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</row>
    <row r="32" spans="1:82" x14ac:dyDescent="0.2">
      <c r="A32" s="35"/>
      <c r="B32" s="36">
        <v>64</v>
      </c>
      <c r="C32" s="35"/>
      <c r="D32" s="36"/>
      <c r="E32" s="157"/>
      <c r="F32" s="35"/>
      <c r="G32" s="36" t="s">
        <v>44</v>
      </c>
      <c r="H32" s="37">
        <f>H33+H35</f>
        <v>68000</v>
      </c>
      <c r="I32" s="37">
        <f>I33+I35</f>
        <v>-10900</v>
      </c>
      <c r="J32" s="37">
        <f>J33+J35</f>
        <v>57100</v>
      </c>
    </row>
    <row r="33" spans="1:82" x14ac:dyDescent="0.2">
      <c r="A33" s="38"/>
      <c r="B33" s="39"/>
      <c r="C33" s="38">
        <v>641</v>
      </c>
      <c r="D33" s="39"/>
      <c r="E33" s="155">
        <v>11</v>
      </c>
      <c r="F33" s="38"/>
      <c r="G33" s="39" t="s">
        <v>45</v>
      </c>
      <c r="H33" s="40">
        <f>H34</f>
        <v>7000</v>
      </c>
      <c r="I33" s="40">
        <f>I34</f>
        <v>-5500</v>
      </c>
      <c r="J33" s="40">
        <f>J34</f>
        <v>1500</v>
      </c>
    </row>
    <row r="34" spans="1:82" s="167" customFormat="1" x14ac:dyDescent="0.2">
      <c r="A34" s="168"/>
      <c r="B34" s="169"/>
      <c r="C34" s="168"/>
      <c r="D34" s="169">
        <v>6413</v>
      </c>
      <c r="E34" s="170"/>
      <c r="F34" s="168"/>
      <c r="G34" s="171" t="s">
        <v>46</v>
      </c>
      <c r="H34" s="172">
        <v>7000</v>
      </c>
      <c r="I34" s="172">
        <v>-5500</v>
      </c>
      <c r="J34" s="172">
        <v>1500</v>
      </c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  <c r="BN34" s="191"/>
      <c r="BO34" s="191"/>
      <c r="BP34" s="191"/>
      <c r="BQ34" s="191"/>
      <c r="BR34" s="191"/>
      <c r="BS34" s="191"/>
      <c r="BT34" s="191"/>
      <c r="BU34" s="191"/>
      <c r="BV34" s="191"/>
      <c r="BW34" s="191"/>
      <c r="BX34" s="191"/>
      <c r="BY34" s="191"/>
      <c r="BZ34" s="191"/>
      <c r="CA34" s="191"/>
      <c r="CB34" s="191"/>
      <c r="CC34" s="191"/>
      <c r="CD34" s="191"/>
    </row>
    <row r="35" spans="1:82" x14ac:dyDescent="0.2">
      <c r="A35" s="38"/>
      <c r="B35" s="39"/>
      <c r="C35" s="38">
        <v>642</v>
      </c>
      <c r="D35" s="39"/>
      <c r="E35" s="155" t="s">
        <v>47</v>
      </c>
      <c r="F35" s="38"/>
      <c r="G35" s="39" t="s">
        <v>48</v>
      </c>
      <c r="H35" s="40">
        <f>SUM(H36:H39)</f>
        <v>61000</v>
      </c>
      <c r="I35" s="40">
        <f>SUM(I36:I39)</f>
        <v>-5400</v>
      </c>
      <c r="J35" s="40">
        <f>SUM(J36:J39)</f>
        <v>55600</v>
      </c>
    </row>
    <row r="36" spans="1:82" s="167" customFormat="1" x14ac:dyDescent="0.2">
      <c r="A36" s="168"/>
      <c r="B36" s="169"/>
      <c r="C36" s="168"/>
      <c r="D36" s="169">
        <v>6421</v>
      </c>
      <c r="E36" s="170"/>
      <c r="F36" s="168"/>
      <c r="G36" s="171" t="s">
        <v>49</v>
      </c>
      <c r="H36" s="172">
        <v>2000</v>
      </c>
      <c r="I36" s="172">
        <v>-1500</v>
      </c>
      <c r="J36" s="172">
        <v>500</v>
      </c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1"/>
      <c r="BE36" s="191"/>
      <c r="BF36" s="191"/>
      <c r="BG36" s="191"/>
      <c r="BH36" s="191"/>
      <c r="BI36" s="191"/>
      <c r="BJ36" s="191"/>
      <c r="BK36" s="191"/>
      <c r="BL36" s="191"/>
      <c r="BM36" s="191"/>
      <c r="BN36" s="191"/>
      <c r="BO36" s="191"/>
      <c r="BP36" s="191"/>
      <c r="BQ36" s="191"/>
      <c r="BR36" s="191"/>
      <c r="BS36" s="191"/>
      <c r="BT36" s="191"/>
      <c r="BU36" s="191"/>
      <c r="BV36" s="191"/>
      <c r="BW36" s="191"/>
      <c r="BX36" s="191"/>
      <c r="BY36" s="191"/>
      <c r="BZ36" s="191"/>
      <c r="CA36" s="191"/>
      <c r="CB36" s="191"/>
      <c r="CC36" s="191"/>
      <c r="CD36" s="191"/>
    </row>
    <row r="37" spans="1:82" s="167" customFormat="1" x14ac:dyDescent="0.2">
      <c r="A37" s="168"/>
      <c r="B37" s="169"/>
      <c r="C37" s="168"/>
      <c r="D37" s="169">
        <v>6422</v>
      </c>
      <c r="E37" s="170"/>
      <c r="F37" s="168"/>
      <c r="G37" s="171" t="s">
        <v>50</v>
      </c>
      <c r="H37" s="172">
        <v>18000</v>
      </c>
      <c r="I37" s="172">
        <v>0</v>
      </c>
      <c r="J37" s="172">
        <v>18000</v>
      </c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  <c r="BD37" s="191"/>
      <c r="BE37" s="191"/>
      <c r="BF37" s="191"/>
      <c r="BG37" s="191"/>
      <c r="BH37" s="191"/>
      <c r="BI37" s="191"/>
      <c r="BJ37" s="191"/>
      <c r="BK37" s="191"/>
      <c r="BL37" s="191"/>
      <c r="BM37" s="191"/>
      <c r="BN37" s="191"/>
      <c r="BO37" s="191"/>
      <c r="BP37" s="191"/>
      <c r="BQ37" s="191"/>
      <c r="BR37" s="191"/>
      <c r="BS37" s="191"/>
      <c r="BT37" s="191"/>
      <c r="BU37" s="191"/>
      <c r="BV37" s="191"/>
      <c r="BW37" s="191"/>
      <c r="BX37" s="191"/>
      <c r="BY37" s="191"/>
      <c r="BZ37" s="191"/>
      <c r="CA37" s="191"/>
      <c r="CB37" s="191"/>
      <c r="CC37" s="191"/>
      <c r="CD37" s="191"/>
    </row>
    <row r="38" spans="1:82" s="167" customFormat="1" x14ac:dyDescent="0.2">
      <c r="A38" s="168"/>
      <c r="B38" s="169"/>
      <c r="C38" s="168"/>
      <c r="D38" s="169">
        <v>6423</v>
      </c>
      <c r="E38" s="170"/>
      <c r="F38" s="168"/>
      <c r="G38" s="171" t="s">
        <v>51</v>
      </c>
      <c r="H38" s="172">
        <v>31000</v>
      </c>
      <c r="I38" s="172">
        <v>600</v>
      </c>
      <c r="J38" s="172">
        <v>31600</v>
      </c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  <c r="BM38" s="191"/>
      <c r="BN38" s="191"/>
      <c r="BO38" s="191"/>
      <c r="BP38" s="191"/>
      <c r="BQ38" s="191"/>
      <c r="BR38" s="191"/>
      <c r="BS38" s="191"/>
      <c r="BT38" s="191"/>
      <c r="BU38" s="191"/>
      <c r="BV38" s="191"/>
      <c r="BW38" s="191"/>
      <c r="BX38" s="191"/>
      <c r="BY38" s="191"/>
      <c r="BZ38" s="191"/>
      <c r="CA38" s="191"/>
      <c r="CB38" s="191"/>
      <c r="CC38" s="191"/>
      <c r="CD38" s="191"/>
    </row>
    <row r="39" spans="1:82" s="167" customFormat="1" x14ac:dyDescent="0.2">
      <c r="A39" s="168"/>
      <c r="B39" s="169"/>
      <c r="C39" s="168"/>
      <c r="D39" s="169">
        <v>6429</v>
      </c>
      <c r="E39" s="170"/>
      <c r="F39" s="168"/>
      <c r="G39" s="171" t="s">
        <v>52</v>
      </c>
      <c r="H39" s="172">
        <v>10000</v>
      </c>
      <c r="I39" s="172">
        <v>-4500</v>
      </c>
      <c r="J39" s="172">
        <v>5500</v>
      </c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1"/>
      <c r="BG39" s="191"/>
      <c r="BH39" s="191"/>
      <c r="BI39" s="191"/>
      <c r="BJ39" s="191"/>
      <c r="BK39" s="191"/>
      <c r="BL39" s="191"/>
      <c r="BM39" s="191"/>
      <c r="BN39" s="191"/>
      <c r="BO39" s="191"/>
      <c r="BP39" s="191"/>
      <c r="BQ39" s="191"/>
      <c r="BR39" s="191"/>
      <c r="BS39" s="191"/>
      <c r="BT39" s="191"/>
      <c r="BU39" s="191"/>
      <c r="BV39" s="191"/>
      <c r="BW39" s="191"/>
      <c r="BX39" s="191"/>
      <c r="BY39" s="191"/>
      <c r="BZ39" s="191"/>
      <c r="CA39" s="191"/>
      <c r="CB39" s="191"/>
      <c r="CC39" s="191"/>
      <c r="CD39" s="191"/>
    </row>
    <row r="40" spans="1:82" ht="24.75" customHeight="1" x14ac:dyDescent="0.2">
      <c r="A40" s="142"/>
      <c r="B40" s="143">
        <v>65</v>
      </c>
      <c r="C40" s="142"/>
      <c r="D40" s="143"/>
      <c r="E40" s="159"/>
      <c r="F40" s="142"/>
      <c r="G40" s="146" t="s">
        <v>273</v>
      </c>
      <c r="H40" s="145">
        <f>H41+H44+H48</f>
        <v>604500</v>
      </c>
      <c r="I40" s="145">
        <f>I41+I44+I48</f>
        <v>-52600</v>
      </c>
      <c r="J40" s="145">
        <f>J41+J44+J48</f>
        <v>556900</v>
      </c>
    </row>
    <row r="41" spans="1:82" x14ac:dyDescent="0.2">
      <c r="A41" s="38"/>
      <c r="B41" s="39"/>
      <c r="C41" s="38">
        <v>651</v>
      </c>
      <c r="D41" s="39"/>
      <c r="E41" s="155">
        <v>11</v>
      </c>
      <c r="F41" s="38"/>
      <c r="G41" s="39" t="s">
        <v>53</v>
      </c>
      <c r="H41" s="40">
        <f>SUM(H42:H43)</f>
        <v>292000</v>
      </c>
      <c r="I41" s="40">
        <f>SUM(I42:I43)</f>
        <v>46000</v>
      </c>
      <c r="J41" s="40">
        <f>SUM(J42:J43)</f>
        <v>338000</v>
      </c>
    </row>
    <row r="42" spans="1:82" s="167" customFormat="1" x14ac:dyDescent="0.2">
      <c r="A42" s="168"/>
      <c r="B42" s="169"/>
      <c r="C42" s="168"/>
      <c r="D42" s="169">
        <v>6512</v>
      </c>
      <c r="E42" s="170"/>
      <c r="F42" s="168"/>
      <c r="G42" s="171" t="s">
        <v>54</v>
      </c>
      <c r="H42" s="172">
        <v>291000</v>
      </c>
      <c r="I42" s="172">
        <v>46000</v>
      </c>
      <c r="J42" s="172">
        <v>337000</v>
      </c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1"/>
      <c r="BD42" s="191"/>
      <c r="BE42" s="191"/>
      <c r="BF42" s="191"/>
      <c r="BG42" s="191"/>
      <c r="BH42" s="191"/>
      <c r="BI42" s="191"/>
      <c r="BJ42" s="191"/>
      <c r="BK42" s="191"/>
      <c r="BL42" s="191"/>
      <c r="BM42" s="191"/>
      <c r="BN42" s="191"/>
      <c r="BO42" s="191"/>
      <c r="BP42" s="191"/>
      <c r="BQ42" s="191"/>
      <c r="BR42" s="191"/>
      <c r="BS42" s="191"/>
      <c r="BT42" s="191"/>
      <c r="BU42" s="191"/>
      <c r="BV42" s="191"/>
      <c r="BW42" s="191"/>
      <c r="BX42" s="191"/>
      <c r="BY42" s="191"/>
      <c r="BZ42" s="191"/>
      <c r="CA42" s="191"/>
      <c r="CB42" s="191"/>
      <c r="CC42" s="191"/>
      <c r="CD42" s="191"/>
    </row>
    <row r="43" spans="1:82" s="167" customFormat="1" x14ac:dyDescent="0.2">
      <c r="A43" s="168"/>
      <c r="B43" s="169"/>
      <c r="C43" s="168"/>
      <c r="D43" s="169">
        <v>6513</v>
      </c>
      <c r="E43" s="170"/>
      <c r="F43" s="168"/>
      <c r="G43" s="171" t="s">
        <v>55</v>
      </c>
      <c r="H43" s="172">
        <v>1000</v>
      </c>
      <c r="I43" s="172">
        <v>0</v>
      </c>
      <c r="J43" s="172">
        <v>1000</v>
      </c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1"/>
      <c r="BN43" s="191"/>
      <c r="BO43" s="191"/>
      <c r="BP43" s="191"/>
      <c r="BQ43" s="191"/>
      <c r="BR43" s="191"/>
      <c r="BS43" s="191"/>
      <c r="BT43" s="191"/>
      <c r="BU43" s="191"/>
      <c r="BV43" s="191"/>
      <c r="BW43" s="191"/>
      <c r="BX43" s="191"/>
      <c r="BY43" s="191"/>
      <c r="BZ43" s="191"/>
      <c r="CA43" s="191"/>
      <c r="CB43" s="191"/>
      <c r="CC43" s="191"/>
      <c r="CD43" s="191"/>
    </row>
    <row r="44" spans="1:82" x14ac:dyDescent="0.2">
      <c r="A44" s="38"/>
      <c r="B44" s="39"/>
      <c r="C44" s="38">
        <v>652</v>
      </c>
      <c r="D44" s="39"/>
      <c r="E44" s="155">
        <v>43.11</v>
      </c>
      <c r="F44" s="38"/>
      <c r="G44" s="39" t="s">
        <v>56</v>
      </c>
      <c r="H44" s="40">
        <f>SUM(H45:H47)</f>
        <v>185500</v>
      </c>
      <c r="I44" s="40">
        <f>SUM(I45:I47)</f>
        <v>-94600</v>
      </c>
      <c r="J44" s="40">
        <f>SUM(J45:J47)</f>
        <v>95900</v>
      </c>
    </row>
    <row r="45" spans="1:82" s="167" customFormat="1" x14ac:dyDescent="0.2">
      <c r="A45" s="168"/>
      <c r="B45" s="169"/>
      <c r="C45" s="168"/>
      <c r="D45" s="169">
        <v>6522</v>
      </c>
      <c r="E45" s="170"/>
      <c r="F45" s="168"/>
      <c r="G45" s="171" t="s">
        <v>57</v>
      </c>
      <c r="H45" s="172">
        <v>11000</v>
      </c>
      <c r="I45" s="172">
        <v>-7000</v>
      </c>
      <c r="J45" s="172">
        <v>4000</v>
      </c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  <c r="BM45" s="191"/>
      <c r="BN45" s="191"/>
      <c r="BO45" s="191"/>
      <c r="BP45" s="191"/>
      <c r="BQ45" s="191"/>
      <c r="BR45" s="191"/>
      <c r="BS45" s="191"/>
      <c r="BT45" s="191"/>
      <c r="BU45" s="191"/>
      <c r="BV45" s="191"/>
      <c r="BW45" s="191"/>
      <c r="BX45" s="191"/>
      <c r="BY45" s="191"/>
      <c r="BZ45" s="191"/>
      <c r="CA45" s="191"/>
      <c r="CB45" s="191"/>
      <c r="CC45" s="191"/>
      <c r="CD45" s="191"/>
    </row>
    <row r="46" spans="1:82" s="167" customFormat="1" x14ac:dyDescent="0.2">
      <c r="A46" s="168"/>
      <c r="B46" s="169"/>
      <c r="C46" s="168"/>
      <c r="D46" s="169">
        <v>6524</v>
      </c>
      <c r="E46" s="170"/>
      <c r="F46" s="168"/>
      <c r="G46" s="171" t="s">
        <v>58</v>
      </c>
      <c r="H46" s="172">
        <v>500</v>
      </c>
      <c r="I46" s="172">
        <v>1700</v>
      </c>
      <c r="J46" s="172">
        <v>2200</v>
      </c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1"/>
      <c r="BN46" s="191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</row>
    <row r="47" spans="1:82" s="167" customFormat="1" x14ac:dyDescent="0.2">
      <c r="A47" s="168"/>
      <c r="B47" s="169"/>
      <c r="C47" s="168"/>
      <c r="D47" s="169">
        <v>6526</v>
      </c>
      <c r="E47" s="170"/>
      <c r="F47" s="168"/>
      <c r="G47" s="171" t="s">
        <v>59</v>
      </c>
      <c r="H47" s="172">
        <v>174000</v>
      </c>
      <c r="I47" s="172">
        <v>-89300</v>
      </c>
      <c r="J47" s="172">
        <v>89700</v>
      </c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  <c r="BM47" s="191"/>
      <c r="BN47" s="191"/>
      <c r="BO47" s="191"/>
      <c r="BP47" s="191"/>
      <c r="BQ47" s="191"/>
      <c r="BR47" s="191"/>
      <c r="BS47" s="191"/>
      <c r="BT47" s="191"/>
      <c r="BU47" s="191"/>
      <c r="BV47" s="191"/>
      <c r="BW47" s="191"/>
      <c r="BX47" s="191"/>
      <c r="BY47" s="191"/>
      <c r="BZ47" s="191"/>
      <c r="CA47" s="191"/>
      <c r="CB47" s="191"/>
      <c r="CC47" s="191"/>
      <c r="CD47" s="191"/>
    </row>
    <row r="48" spans="1:82" x14ac:dyDescent="0.2">
      <c r="A48" s="38"/>
      <c r="B48" s="39"/>
      <c r="C48" s="38">
        <v>653</v>
      </c>
      <c r="D48" s="39"/>
      <c r="E48" s="155"/>
      <c r="F48" s="38"/>
      <c r="G48" s="39" t="s">
        <v>60</v>
      </c>
      <c r="H48" s="40">
        <f>SUM(H49:H50)</f>
        <v>127000</v>
      </c>
      <c r="I48" s="40">
        <f>SUM(I49:I50)</f>
        <v>-4000</v>
      </c>
      <c r="J48" s="40">
        <f>SUM(J49:J50)</f>
        <v>123000</v>
      </c>
    </row>
    <row r="49" spans="1:82" s="167" customFormat="1" x14ac:dyDescent="0.2">
      <c r="A49" s="168"/>
      <c r="B49" s="169"/>
      <c r="C49" s="168"/>
      <c r="D49" s="169">
        <v>6531</v>
      </c>
      <c r="E49" s="170"/>
      <c r="F49" s="168"/>
      <c r="G49" s="171" t="s">
        <v>274</v>
      </c>
      <c r="H49" s="172">
        <v>7000</v>
      </c>
      <c r="I49" s="172">
        <v>-4000</v>
      </c>
      <c r="J49" s="172">
        <v>3000</v>
      </c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91"/>
      <c r="BI49" s="191"/>
      <c r="BJ49" s="191"/>
      <c r="BK49" s="191"/>
      <c r="BL49" s="191"/>
      <c r="BM49" s="191"/>
      <c r="BN49" s="191"/>
      <c r="BO49" s="191"/>
      <c r="BP49" s="191"/>
      <c r="BQ49" s="191"/>
      <c r="BR49" s="191"/>
      <c r="BS49" s="191"/>
      <c r="BT49" s="191"/>
      <c r="BU49" s="191"/>
      <c r="BV49" s="191"/>
      <c r="BW49" s="191"/>
      <c r="BX49" s="191"/>
      <c r="BY49" s="191"/>
      <c r="BZ49" s="191"/>
      <c r="CA49" s="191"/>
      <c r="CB49" s="191"/>
      <c r="CC49" s="191"/>
      <c r="CD49" s="191"/>
    </row>
    <row r="50" spans="1:82" s="167" customFormat="1" x14ac:dyDescent="0.2">
      <c r="A50" s="168"/>
      <c r="B50" s="169"/>
      <c r="C50" s="168"/>
      <c r="D50" s="169">
        <v>6532</v>
      </c>
      <c r="E50" s="170"/>
      <c r="F50" s="168"/>
      <c r="G50" s="171" t="s">
        <v>275</v>
      </c>
      <c r="H50" s="172">
        <v>120000</v>
      </c>
      <c r="I50" s="172">
        <v>0</v>
      </c>
      <c r="J50" s="172">
        <v>120000</v>
      </c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  <c r="BM50" s="191"/>
      <c r="BN50" s="191"/>
      <c r="BO50" s="191"/>
      <c r="BP50" s="191"/>
      <c r="BQ50" s="191"/>
      <c r="BR50" s="191"/>
      <c r="BS50" s="191"/>
      <c r="BT50" s="191"/>
      <c r="BU50" s="191"/>
      <c r="BV50" s="191"/>
      <c r="BW50" s="191"/>
      <c r="BX50" s="191"/>
      <c r="BY50" s="191"/>
      <c r="BZ50" s="191"/>
      <c r="CA50" s="191"/>
      <c r="CB50" s="191"/>
      <c r="CC50" s="191"/>
      <c r="CD50" s="191"/>
    </row>
    <row r="51" spans="1:82" x14ac:dyDescent="0.2">
      <c r="A51" s="163">
        <v>7</v>
      </c>
      <c r="B51" s="149">
        <v>7</v>
      </c>
      <c r="C51" s="147"/>
      <c r="D51" s="149"/>
      <c r="E51" s="161"/>
      <c r="F51" s="147"/>
      <c r="G51" s="150" t="s">
        <v>9</v>
      </c>
      <c r="H51" s="151">
        <f>H52</f>
        <v>7000</v>
      </c>
      <c r="I51" s="151">
        <f t="shared" ref="I51:J53" si="0">I52</f>
        <v>0</v>
      </c>
      <c r="J51" s="151">
        <f t="shared" si="0"/>
        <v>7000</v>
      </c>
    </row>
    <row r="52" spans="1:82" x14ac:dyDescent="0.2">
      <c r="A52" s="164"/>
      <c r="B52" s="143">
        <v>72</v>
      </c>
      <c r="C52" s="142"/>
      <c r="D52" s="143"/>
      <c r="E52" s="159">
        <v>71</v>
      </c>
      <c r="F52" s="142"/>
      <c r="G52" s="146" t="s">
        <v>276</v>
      </c>
      <c r="H52" s="145">
        <f>H53</f>
        <v>7000</v>
      </c>
      <c r="I52" s="145">
        <f t="shared" si="0"/>
        <v>0</v>
      </c>
      <c r="J52" s="145">
        <f t="shared" si="0"/>
        <v>7000</v>
      </c>
    </row>
    <row r="53" spans="1:82" x14ac:dyDescent="0.2">
      <c r="A53" s="38"/>
      <c r="B53" s="39"/>
      <c r="C53" s="38">
        <v>721</v>
      </c>
      <c r="D53" s="39"/>
      <c r="E53" s="155"/>
      <c r="F53" s="38"/>
      <c r="G53" s="39" t="s">
        <v>63</v>
      </c>
      <c r="H53" s="40">
        <f>H54</f>
        <v>7000</v>
      </c>
      <c r="I53" s="40">
        <f t="shared" si="0"/>
        <v>0</v>
      </c>
      <c r="J53" s="40">
        <f t="shared" si="0"/>
        <v>7000</v>
      </c>
    </row>
    <row r="54" spans="1:82" s="167" customFormat="1" x14ac:dyDescent="0.2">
      <c r="A54" s="174"/>
      <c r="B54" s="169"/>
      <c r="C54" s="168"/>
      <c r="D54" s="169">
        <v>7211</v>
      </c>
      <c r="E54" s="170"/>
      <c r="F54" s="168"/>
      <c r="G54" s="171" t="s">
        <v>64</v>
      </c>
      <c r="H54" s="172">
        <v>7000</v>
      </c>
      <c r="I54" s="172">
        <v>0</v>
      </c>
      <c r="J54" s="172">
        <f>H54+I54</f>
        <v>7000</v>
      </c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B54" s="191"/>
      <c r="BC54" s="191"/>
      <c r="BD54" s="191"/>
      <c r="BE54" s="191"/>
      <c r="BF54" s="191"/>
      <c r="BG54" s="191"/>
      <c r="BH54" s="191"/>
      <c r="BI54" s="191"/>
      <c r="BJ54" s="191"/>
      <c r="BK54" s="191"/>
      <c r="BL54" s="191"/>
      <c r="BM54" s="191"/>
      <c r="BN54" s="191"/>
      <c r="BO54" s="191"/>
      <c r="BP54" s="191"/>
      <c r="BQ54" s="191"/>
      <c r="BR54" s="191"/>
      <c r="BS54" s="191"/>
      <c r="BT54" s="191"/>
      <c r="BU54" s="191"/>
      <c r="BV54" s="191"/>
      <c r="BW54" s="191"/>
      <c r="BX54" s="191"/>
      <c r="BY54" s="191"/>
      <c r="BZ54" s="191"/>
      <c r="CA54" s="191"/>
      <c r="CB54" s="191"/>
      <c r="CC54" s="191"/>
      <c r="CD54" s="191"/>
    </row>
    <row r="55" spans="1:82" ht="33" customHeight="1" x14ac:dyDescent="0.2">
      <c r="A55" s="165"/>
      <c r="B55" s="135"/>
      <c r="C55" s="134"/>
      <c r="D55" s="135"/>
      <c r="E55" s="160"/>
      <c r="F55" s="134"/>
      <c r="G55" s="138" t="s">
        <v>277</v>
      </c>
      <c r="H55" s="139">
        <f>H8+H51</f>
        <v>10733500</v>
      </c>
      <c r="I55" s="139">
        <f>I8+I51</f>
        <v>-771000</v>
      </c>
      <c r="J55" s="139">
        <f>J8+J51</f>
        <v>7015500</v>
      </c>
      <c r="M55" s="195"/>
    </row>
    <row r="56" spans="1:82" ht="20.25" customHeight="1" x14ac:dyDescent="0.2">
      <c r="A56" s="148">
        <v>3</v>
      </c>
      <c r="B56" s="149">
        <v>3</v>
      </c>
      <c r="C56" s="147"/>
      <c r="D56" s="149"/>
      <c r="E56" s="161"/>
      <c r="F56" s="147"/>
      <c r="G56" s="150" t="s">
        <v>65</v>
      </c>
      <c r="H56" s="151">
        <f>H57+H65+H91+H98+H101+H105+H109</f>
        <v>5141300</v>
      </c>
      <c r="I56" s="151">
        <f>I57+I65+I91+I98+I101+I105+I109</f>
        <v>721700</v>
      </c>
      <c r="J56" s="151">
        <f>J57+J65+J91+J98+J101+J105+J109</f>
        <v>5863000</v>
      </c>
      <c r="M56" s="195"/>
    </row>
    <row r="57" spans="1:82" s="152" customFormat="1" x14ac:dyDescent="0.2">
      <c r="A57" s="35"/>
      <c r="B57" s="36">
        <v>31</v>
      </c>
      <c r="C57" s="35"/>
      <c r="D57" s="36"/>
      <c r="E57" s="157"/>
      <c r="F57" s="35"/>
      <c r="G57" s="36" t="s">
        <v>66</v>
      </c>
      <c r="H57" s="37">
        <f>H58+H60+H62</f>
        <v>404800</v>
      </c>
      <c r="I57" s="37">
        <f>I58+I60+I62</f>
        <v>-80100</v>
      </c>
      <c r="J57" s="37">
        <f>J58+J60+J62</f>
        <v>324700</v>
      </c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  <c r="BB57" s="190"/>
      <c r="BC57" s="190"/>
      <c r="BD57" s="190"/>
      <c r="BE57" s="190"/>
      <c r="BF57" s="190"/>
      <c r="BG57" s="190"/>
      <c r="BH57" s="190"/>
      <c r="BI57" s="190"/>
      <c r="BJ57" s="190"/>
      <c r="BK57" s="190"/>
      <c r="BL57" s="190"/>
      <c r="BM57" s="190"/>
      <c r="BN57" s="190"/>
      <c r="BO57" s="190"/>
      <c r="BP57" s="190"/>
      <c r="BQ57" s="190"/>
      <c r="BR57" s="190"/>
      <c r="BS57" s="190"/>
      <c r="BT57" s="190"/>
      <c r="BU57" s="190"/>
      <c r="BV57" s="190"/>
      <c r="BW57" s="190"/>
      <c r="BX57" s="190"/>
      <c r="BY57" s="190"/>
      <c r="BZ57" s="190"/>
      <c r="CA57" s="190"/>
      <c r="CB57" s="190"/>
      <c r="CC57" s="190"/>
      <c r="CD57" s="190"/>
    </row>
    <row r="58" spans="1:82" x14ac:dyDescent="0.2">
      <c r="A58" s="38"/>
      <c r="B58" s="39"/>
      <c r="C58" s="38">
        <v>311</v>
      </c>
      <c r="D58" s="39"/>
      <c r="E58" s="155">
        <v>11</v>
      </c>
      <c r="F58" s="38"/>
      <c r="G58" s="39" t="s">
        <v>67</v>
      </c>
      <c r="H58" s="40">
        <f>H59</f>
        <v>344300</v>
      </c>
      <c r="I58" s="40">
        <f>I59</f>
        <v>-65300</v>
      </c>
      <c r="J58" s="40">
        <f>J59</f>
        <v>279000</v>
      </c>
    </row>
    <row r="59" spans="1:82" s="167" customFormat="1" x14ac:dyDescent="0.2">
      <c r="A59" s="168"/>
      <c r="B59" s="169"/>
      <c r="C59" s="168"/>
      <c r="D59" s="169">
        <v>3111</v>
      </c>
      <c r="E59" s="170"/>
      <c r="F59" s="168"/>
      <c r="G59" s="168" t="s">
        <v>68</v>
      </c>
      <c r="H59" s="172">
        <v>344300</v>
      </c>
      <c r="I59" s="172">
        <v>-65300</v>
      </c>
      <c r="J59" s="172">
        <f>H59+I59</f>
        <v>279000</v>
      </c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1"/>
      <c r="AT59" s="191"/>
      <c r="AU59" s="191"/>
      <c r="AV59" s="191"/>
      <c r="AW59" s="191"/>
      <c r="AX59" s="191"/>
      <c r="AY59" s="191"/>
      <c r="AZ59" s="191"/>
      <c r="BA59" s="191"/>
      <c r="BB59" s="191"/>
      <c r="BC59" s="191"/>
      <c r="BD59" s="191"/>
      <c r="BE59" s="191"/>
      <c r="BF59" s="191"/>
      <c r="BG59" s="191"/>
      <c r="BH59" s="191"/>
      <c r="BI59" s="191"/>
      <c r="BJ59" s="191"/>
      <c r="BK59" s="191"/>
      <c r="BL59" s="191"/>
      <c r="BM59" s="191"/>
      <c r="BN59" s="191"/>
      <c r="BO59" s="191"/>
      <c r="BP59" s="191"/>
      <c r="BQ59" s="191"/>
      <c r="BR59" s="191"/>
      <c r="BS59" s="191"/>
      <c r="BT59" s="191"/>
      <c r="BU59" s="191"/>
      <c r="BV59" s="191"/>
      <c r="BW59" s="191"/>
      <c r="BX59" s="191"/>
      <c r="BY59" s="191"/>
      <c r="BZ59" s="191"/>
      <c r="CA59" s="191"/>
      <c r="CB59" s="191"/>
      <c r="CC59" s="191"/>
      <c r="CD59" s="191"/>
    </row>
    <row r="60" spans="1:82" x14ac:dyDescent="0.2">
      <c r="A60" s="38"/>
      <c r="B60" s="39"/>
      <c r="C60" s="38">
        <v>312</v>
      </c>
      <c r="D60" s="39"/>
      <c r="E60" s="155">
        <v>11</v>
      </c>
      <c r="F60" s="38"/>
      <c r="G60" s="39" t="s">
        <v>69</v>
      </c>
      <c r="H60" s="40">
        <f>H61</f>
        <v>0</v>
      </c>
      <c r="I60" s="40">
        <f>I61</f>
        <v>0</v>
      </c>
      <c r="J60" s="40">
        <f>J61</f>
        <v>0</v>
      </c>
    </row>
    <row r="61" spans="1:82" s="167" customFormat="1" x14ac:dyDescent="0.2">
      <c r="A61" s="168"/>
      <c r="B61" s="169"/>
      <c r="C61" s="168"/>
      <c r="D61" s="169">
        <v>3121</v>
      </c>
      <c r="E61" s="170"/>
      <c r="F61" s="168"/>
      <c r="G61" s="168" t="s">
        <v>69</v>
      </c>
      <c r="H61" s="172">
        <v>0</v>
      </c>
      <c r="I61" s="172">
        <v>0</v>
      </c>
      <c r="J61" s="172">
        <f>H61+I61</f>
        <v>0</v>
      </c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191"/>
      <c r="AR61" s="191"/>
      <c r="AS61" s="191"/>
      <c r="AT61" s="191"/>
      <c r="AU61" s="191"/>
      <c r="AV61" s="191"/>
      <c r="AW61" s="191"/>
      <c r="AX61" s="191"/>
      <c r="AY61" s="191"/>
      <c r="AZ61" s="191"/>
      <c r="BA61" s="191"/>
      <c r="BB61" s="191"/>
      <c r="BC61" s="191"/>
      <c r="BD61" s="191"/>
      <c r="BE61" s="191"/>
      <c r="BF61" s="191"/>
      <c r="BG61" s="191"/>
      <c r="BH61" s="191"/>
      <c r="BI61" s="191"/>
      <c r="BJ61" s="191"/>
      <c r="BK61" s="191"/>
      <c r="BL61" s="191"/>
      <c r="BM61" s="191"/>
      <c r="BN61" s="191"/>
      <c r="BO61" s="191"/>
      <c r="BP61" s="191"/>
      <c r="BQ61" s="191"/>
      <c r="BR61" s="191"/>
      <c r="BS61" s="191"/>
      <c r="BT61" s="191"/>
      <c r="BU61" s="191"/>
      <c r="BV61" s="191"/>
      <c r="BW61" s="191"/>
      <c r="BX61" s="191"/>
      <c r="BY61" s="191"/>
      <c r="BZ61" s="191"/>
      <c r="CA61" s="191"/>
      <c r="CB61" s="191"/>
      <c r="CC61" s="191"/>
      <c r="CD61" s="191"/>
    </row>
    <row r="62" spans="1:82" x14ac:dyDescent="0.2">
      <c r="A62" s="38"/>
      <c r="B62" s="39"/>
      <c r="C62" s="38">
        <v>313</v>
      </c>
      <c r="D62" s="39"/>
      <c r="E62" s="155">
        <v>11</v>
      </c>
      <c r="F62" s="38"/>
      <c r="G62" s="39" t="s">
        <v>70</v>
      </c>
      <c r="H62" s="40">
        <f>SUM(H63:H64)</f>
        <v>60500</v>
      </c>
      <c r="I62" s="40">
        <f>I63+I64</f>
        <v>-14800</v>
      </c>
      <c r="J62" s="40">
        <f>J63+J64</f>
        <v>45700</v>
      </c>
    </row>
    <row r="63" spans="1:82" s="167" customFormat="1" x14ac:dyDescent="0.2">
      <c r="A63" s="168"/>
      <c r="B63" s="169"/>
      <c r="C63" s="168"/>
      <c r="D63" s="169">
        <v>3132</v>
      </c>
      <c r="E63" s="170"/>
      <c r="F63" s="168"/>
      <c r="G63" s="171" t="s">
        <v>71</v>
      </c>
      <c r="H63" s="172">
        <v>60500</v>
      </c>
      <c r="I63" s="172">
        <v>-14800</v>
      </c>
      <c r="J63" s="172">
        <f>H63+I63</f>
        <v>45700</v>
      </c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1"/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1"/>
      <c r="BE63" s="191"/>
      <c r="BF63" s="191"/>
      <c r="BG63" s="191"/>
      <c r="BH63" s="191"/>
      <c r="BI63" s="191"/>
      <c r="BJ63" s="191"/>
      <c r="BK63" s="191"/>
      <c r="BL63" s="191"/>
      <c r="BM63" s="191"/>
      <c r="BN63" s="191"/>
      <c r="BO63" s="191"/>
      <c r="BP63" s="191"/>
      <c r="BQ63" s="191"/>
      <c r="BR63" s="191"/>
      <c r="BS63" s="191"/>
      <c r="BT63" s="191"/>
      <c r="BU63" s="191"/>
      <c r="BV63" s="191"/>
      <c r="BW63" s="191"/>
      <c r="BX63" s="191"/>
      <c r="BY63" s="191"/>
      <c r="BZ63" s="191"/>
      <c r="CA63" s="191"/>
      <c r="CB63" s="191"/>
      <c r="CC63" s="191"/>
      <c r="CD63" s="191"/>
    </row>
    <row r="64" spans="1:82" s="167" customFormat="1" x14ac:dyDescent="0.2">
      <c r="A64" s="168"/>
      <c r="B64" s="169"/>
      <c r="C64" s="168"/>
      <c r="D64" s="169">
        <v>3133</v>
      </c>
      <c r="E64" s="170"/>
      <c r="F64" s="168"/>
      <c r="G64" s="173" t="s">
        <v>291</v>
      </c>
      <c r="H64" s="172">
        <v>0</v>
      </c>
      <c r="I64" s="172">
        <v>0</v>
      </c>
      <c r="J64" s="172">
        <f>H64+I64</f>
        <v>0</v>
      </c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1"/>
      <c r="AT64" s="191"/>
      <c r="AU64" s="191"/>
      <c r="AV64" s="191"/>
      <c r="AW64" s="191"/>
      <c r="AX64" s="191"/>
      <c r="AY64" s="191"/>
      <c r="AZ64" s="191"/>
      <c r="BA64" s="191"/>
      <c r="BB64" s="191"/>
      <c r="BC64" s="191"/>
      <c r="BD64" s="191"/>
      <c r="BE64" s="191"/>
      <c r="BF64" s="191"/>
      <c r="BG64" s="191"/>
      <c r="BH64" s="191"/>
      <c r="BI64" s="191"/>
      <c r="BJ64" s="191"/>
      <c r="BK64" s="191"/>
      <c r="BL64" s="191"/>
      <c r="BM64" s="191"/>
      <c r="BN64" s="191"/>
      <c r="BO64" s="191"/>
      <c r="BP64" s="191"/>
      <c r="BQ64" s="191"/>
      <c r="BR64" s="191"/>
      <c r="BS64" s="191"/>
      <c r="BT64" s="191"/>
      <c r="BU64" s="191"/>
      <c r="BV64" s="191"/>
      <c r="BW64" s="191"/>
      <c r="BX64" s="191"/>
      <c r="BY64" s="191"/>
      <c r="BZ64" s="191"/>
      <c r="CA64" s="191"/>
      <c r="CB64" s="191"/>
      <c r="CC64" s="191"/>
      <c r="CD64" s="191"/>
    </row>
    <row r="65" spans="1:82" x14ac:dyDescent="0.2">
      <c r="A65" s="35"/>
      <c r="B65" s="36">
        <v>32</v>
      </c>
      <c r="C65" s="35"/>
      <c r="D65" s="36"/>
      <c r="E65" s="157"/>
      <c r="F65" s="35"/>
      <c r="G65" s="36" t="s">
        <v>72</v>
      </c>
      <c r="H65" s="37">
        <f>H66+H70+H74+H83+H85</f>
        <v>2777200</v>
      </c>
      <c r="I65" s="37">
        <f>I66+I70+I74+I83+I85</f>
        <v>1133700</v>
      </c>
      <c r="J65" s="37">
        <f>J66+J70+J74+J83+J85</f>
        <v>3910900</v>
      </c>
    </row>
    <row r="66" spans="1:82" x14ac:dyDescent="0.2">
      <c r="A66" s="38"/>
      <c r="B66" s="39"/>
      <c r="C66" s="38">
        <v>321</v>
      </c>
      <c r="D66" s="39"/>
      <c r="E66" s="155">
        <v>11</v>
      </c>
      <c r="F66" s="38"/>
      <c r="G66" s="39" t="s">
        <v>73</v>
      </c>
      <c r="H66" s="40">
        <f>SUM(H67:H69)</f>
        <v>21200</v>
      </c>
      <c r="I66" s="40">
        <f>SUM(I67:I69)</f>
        <v>-10200</v>
      </c>
      <c r="J66" s="40">
        <f>SUM(J67:J69)</f>
        <v>11000</v>
      </c>
    </row>
    <row r="67" spans="1:82" s="167" customFormat="1" x14ac:dyDescent="0.2">
      <c r="A67" s="168"/>
      <c r="B67" s="169"/>
      <c r="C67" s="168"/>
      <c r="D67" s="169">
        <v>3211</v>
      </c>
      <c r="E67" s="170"/>
      <c r="F67" s="168"/>
      <c r="G67" s="171" t="s">
        <v>73</v>
      </c>
      <c r="H67" s="172">
        <v>2000</v>
      </c>
      <c r="I67" s="172">
        <v>-2000</v>
      </c>
      <c r="J67" s="172">
        <f>H67+I67</f>
        <v>0</v>
      </c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191"/>
      <c r="AT67" s="191"/>
      <c r="AU67" s="191"/>
      <c r="AV67" s="191"/>
      <c r="AW67" s="191"/>
      <c r="AX67" s="191"/>
      <c r="AY67" s="191"/>
      <c r="AZ67" s="191"/>
      <c r="BA67" s="191"/>
      <c r="BB67" s="191"/>
      <c r="BC67" s="191"/>
      <c r="BD67" s="191"/>
      <c r="BE67" s="191"/>
      <c r="BF67" s="191"/>
      <c r="BG67" s="191"/>
      <c r="BH67" s="191"/>
      <c r="BI67" s="191"/>
      <c r="BJ67" s="191"/>
      <c r="BK67" s="191"/>
      <c r="BL67" s="191"/>
      <c r="BM67" s="191"/>
      <c r="BN67" s="191"/>
      <c r="BO67" s="191"/>
      <c r="BP67" s="191"/>
      <c r="BQ67" s="191"/>
      <c r="BR67" s="191"/>
      <c r="BS67" s="191"/>
      <c r="BT67" s="191"/>
      <c r="BU67" s="191"/>
      <c r="BV67" s="191"/>
      <c r="BW67" s="191"/>
      <c r="BX67" s="191"/>
      <c r="BY67" s="191"/>
      <c r="BZ67" s="191"/>
      <c r="CA67" s="191"/>
      <c r="CB67" s="191"/>
      <c r="CC67" s="191"/>
      <c r="CD67" s="191"/>
    </row>
    <row r="68" spans="1:82" s="167" customFormat="1" x14ac:dyDescent="0.2">
      <c r="A68" s="168"/>
      <c r="B68" s="169"/>
      <c r="C68" s="168"/>
      <c r="D68" s="169">
        <v>3212</v>
      </c>
      <c r="E68" s="170"/>
      <c r="F68" s="168"/>
      <c r="G68" s="173" t="s">
        <v>290</v>
      </c>
      <c r="H68" s="172">
        <v>15000</v>
      </c>
      <c r="I68" s="172">
        <v>-4000</v>
      </c>
      <c r="J68" s="172">
        <f>H68+I68</f>
        <v>11000</v>
      </c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1"/>
      <c r="AT68" s="191"/>
      <c r="AU68" s="191"/>
      <c r="AV68" s="191"/>
      <c r="AW68" s="191"/>
      <c r="AX68" s="191"/>
      <c r="AY68" s="191"/>
      <c r="AZ68" s="191"/>
      <c r="BA68" s="191"/>
      <c r="BB68" s="191"/>
      <c r="BC68" s="191"/>
      <c r="BD68" s="191"/>
      <c r="BE68" s="191"/>
      <c r="BF68" s="191"/>
      <c r="BG68" s="191"/>
      <c r="BH68" s="191"/>
      <c r="BI68" s="191"/>
      <c r="BJ68" s="191"/>
      <c r="BK68" s="191"/>
      <c r="BL68" s="191"/>
      <c r="BM68" s="191"/>
      <c r="BN68" s="191"/>
      <c r="BO68" s="191"/>
      <c r="BP68" s="191"/>
      <c r="BQ68" s="191"/>
      <c r="BR68" s="191"/>
      <c r="BS68" s="191"/>
      <c r="BT68" s="191"/>
      <c r="BU68" s="191"/>
      <c r="BV68" s="191"/>
      <c r="BW68" s="191"/>
      <c r="BX68" s="191"/>
      <c r="BY68" s="191"/>
      <c r="BZ68" s="191"/>
      <c r="CA68" s="191"/>
      <c r="CB68" s="191"/>
      <c r="CC68" s="191"/>
      <c r="CD68" s="191"/>
    </row>
    <row r="69" spans="1:82" s="167" customFormat="1" x14ac:dyDescent="0.2">
      <c r="A69" s="168"/>
      <c r="B69" s="169"/>
      <c r="C69" s="168"/>
      <c r="D69" s="169">
        <v>3213</v>
      </c>
      <c r="E69" s="170"/>
      <c r="F69" s="168"/>
      <c r="G69" s="171" t="s">
        <v>74</v>
      </c>
      <c r="H69" s="172">
        <v>4200</v>
      </c>
      <c r="I69" s="172">
        <v>-4200</v>
      </c>
      <c r="J69" s="172">
        <f>H69+I69</f>
        <v>0</v>
      </c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  <c r="AH69" s="191"/>
      <c r="AI69" s="191"/>
      <c r="AJ69" s="191"/>
      <c r="AK69" s="191"/>
      <c r="AL69" s="191"/>
      <c r="AM69" s="191"/>
      <c r="AN69" s="191"/>
      <c r="AO69" s="191"/>
      <c r="AP69" s="191"/>
      <c r="AQ69" s="191"/>
      <c r="AR69" s="191"/>
      <c r="AS69" s="191"/>
      <c r="AT69" s="191"/>
      <c r="AU69" s="191"/>
      <c r="AV69" s="191"/>
      <c r="AW69" s="191"/>
      <c r="AX69" s="191"/>
      <c r="AY69" s="191"/>
      <c r="AZ69" s="191"/>
      <c r="BA69" s="191"/>
      <c r="BB69" s="191"/>
      <c r="BC69" s="191"/>
      <c r="BD69" s="191"/>
      <c r="BE69" s="191"/>
      <c r="BF69" s="191"/>
      <c r="BG69" s="191"/>
      <c r="BH69" s="191"/>
      <c r="BI69" s="191"/>
      <c r="BJ69" s="191"/>
      <c r="BK69" s="191"/>
      <c r="BL69" s="191"/>
      <c r="BM69" s="191"/>
      <c r="BN69" s="191"/>
      <c r="BO69" s="191"/>
      <c r="BP69" s="191"/>
      <c r="BQ69" s="191"/>
      <c r="BR69" s="191"/>
      <c r="BS69" s="191"/>
      <c r="BT69" s="191"/>
      <c r="BU69" s="191"/>
      <c r="BV69" s="191"/>
      <c r="BW69" s="191"/>
      <c r="BX69" s="191"/>
      <c r="BY69" s="191"/>
      <c r="BZ69" s="191"/>
      <c r="CA69" s="191"/>
      <c r="CB69" s="191"/>
      <c r="CC69" s="191"/>
      <c r="CD69" s="191"/>
    </row>
    <row r="70" spans="1:82" x14ac:dyDescent="0.2">
      <c r="A70" s="38"/>
      <c r="B70" s="39"/>
      <c r="C70" s="38">
        <v>322</v>
      </c>
      <c r="D70" s="39"/>
      <c r="E70" s="155">
        <v>11</v>
      </c>
      <c r="F70" s="38"/>
      <c r="G70" s="39" t="s">
        <v>75</v>
      </c>
      <c r="H70" s="40">
        <f>SUM(H71:H73)</f>
        <v>195500</v>
      </c>
      <c r="I70" s="40">
        <f>SUM(I71:I73)</f>
        <v>-14000</v>
      </c>
      <c r="J70" s="40">
        <f>SUM(J71:J73)</f>
        <v>181500</v>
      </c>
    </row>
    <row r="71" spans="1:82" s="167" customFormat="1" x14ac:dyDescent="0.2">
      <c r="A71" s="168"/>
      <c r="B71" s="169"/>
      <c r="C71" s="168"/>
      <c r="D71" s="169">
        <v>3221</v>
      </c>
      <c r="E71" s="170"/>
      <c r="F71" s="168"/>
      <c r="G71" s="171" t="s">
        <v>76</v>
      </c>
      <c r="H71" s="172">
        <v>17000</v>
      </c>
      <c r="I71" s="172">
        <v>-2000</v>
      </c>
      <c r="J71" s="172">
        <f>H71+I71</f>
        <v>15000</v>
      </c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1"/>
      <c r="AK71" s="191"/>
      <c r="AL71" s="191"/>
      <c r="AM71" s="191"/>
      <c r="AN71" s="191"/>
      <c r="AO71" s="191"/>
      <c r="AP71" s="191"/>
      <c r="AQ71" s="191"/>
      <c r="AR71" s="191"/>
      <c r="AS71" s="191"/>
      <c r="AT71" s="191"/>
      <c r="AU71" s="191"/>
      <c r="AV71" s="191"/>
      <c r="AW71" s="191"/>
      <c r="AX71" s="191"/>
      <c r="AY71" s="191"/>
      <c r="AZ71" s="191"/>
      <c r="BA71" s="191"/>
      <c r="BB71" s="191"/>
      <c r="BC71" s="191"/>
      <c r="BD71" s="191"/>
      <c r="BE71" s="191"/>
      <c r="BF71" s="191"/>
      <c r="BG71" s="191"/>
      <c r="BH71" s="191"/>
      <c r="BI71" s="191"/>
      <c r="BJ71" s="191"/>
      <c r="BK71" s="191"/>
      <c r="BL71" s="191"/>
      <c r="BM71" s="191"/>
      <c r="BN71" s="191"/>
      <c r="BO71" s="191"/>
      <c r="BP71" s="191"/>
      <c r="BQ71" s="191"/>
      <c r="BR71" s="191"/>
      <c r="BS71" s="191"/>
      <c r="BT71" s="191"/>
      <c r="BU71" s="191"/>
      <c r="BV71" s="191"/>
      <c r="BW71" s="191"/>
      <c r="BX71" s="191"/>
      <c r="BY71" s="191"/>
      <c r="BZ71" s="191"/>
      <c r="CA71" s="191"/>
      <c r="CB71" s="191"/>
      <c r="CC71" s="191"/>
      <c r="CD71" s="191"/>
    </row>
    <row r="72" spans="1:82" s="167" customFormat="1" x14ac:dyDescent="0.2">
      <c r="A72" s="168"/>
      <c r="B72" s="169"/>
      <c r="C72" s="168"/>
      <c r="D72" s="169">
        <v>3223</v>
      </c>
      <c r="E72" s="170"/>
      <c r="F72" s="168"/>
      <c r="G72" s="171" t="s">
        <v>77</v>
      </c>
      <c r="H72" s="172">
        <v>177000</v>
      </c>
      <c r="I72" s="172">
        <v>-11500</v>
      </c>
      <c r="J72" s="172">
        <f>H72+I72</f>
        <v>165500</v>
      </c>
      <c r="K72" s="167" t="s">
        <v>289</v>
      </c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1"/>
      <c r="AK72" s="191"/>
      <c r="AL72" s="191"/>
      <c r="AM72" s="191"/>
      <c r="AN72" s="191"/>
      <c r="AO72" s="191"/>
      <c r="AP72" s="191"/>
      <c r="AQ72" s="191"/>
      <c r="AR72" s="191"/>
      <c r="AS72" s="191"/>
      <c r="AT72" s="191"/>
      <c r="AU72" s="191"/>
      <c r="AV72" s="191"/>
      <c r="AW72" s="191"/>
      <c r="AX72" s="191"/>
      <c r="AY72" s="191"/>
      <c r="AZ72" s="191"/>
      <c r="BA72" s="191"/>
      <c r="BB72" s="191"/>
      <c r="BC72" s="191"/>
      <c r="BD72" s="191"/>
      <c r="BE72" s="191"/>
      <c r="BF72" s="191"/>
      <c r="BG72" s="191"/>
      <c r="BH72" s="191"/>
      <c r="BI72" s="191"/>
      <c r="BJ72" s="191"/>
      <c r="BK72" s="191"/>
      <c r="BL72" s="191"/>
      <c r="BM72" s="191"/>
      <c r="BN72" s="191"/>
      <c r="BO72" s="191"/>
      <c r="BP72" s="191"/>
      <c r="BQ72" s="191"/>
      <c r="BR72" s="191"/>
      <c r="BS72" s="191"/>
      <c r="BT72" s="191"/>
      <c r="BU72" s="191"/>
      <c r="BV72" s="191"/>
      <c r="BW72" s="191"/>
      <c r="BX72" s="191"/>
      <c r="BY72" s="191"/>
      <c r="BZ72" s="191"/>
      <c r="CA72" s="191"/>
      <c r="CB72" s="191"/>
      <c r="CC72" s="191"/>
      <c r="CD72" s="191"/>
    </row>
    <row r="73" spans="1:82" s="167" customFormat="1" x14ac:dyDescent="0.2">
      <c r="A73" s="168"/>
      <c r="B73" s="169"/>
      <c r="C73" s="168"/>
      <c r="D73" s="169">
        <v>3225</v>
      </c>
      <c r="E73" s="170"/>
      <c r="F73" s="168"/>
      <c r="G73" s="171" t="s">
        <v>78</v>
      </c>
      <c r="H73" s="172">
        <v>1500</v>
      </c>
      <c r="I73" s="172">
        <v>-500</v>
      </c>
      <c r="J73" s="172">
        <f>H73+I73</f>
        <v>1000</v>
      </c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91"/>
      <c r="AL73" s="191"/>
      <c r="AM73" s="191"/>
      <c r="AN73" s="191"/>
      <c r="AO73" s="191"/>
      <c r="AP73" s="191"/>
      <c r="AQ73" s="191"/>
      <c r="AR73" s="191"/>
      <c r="AS73" s="191"/>
      <c r="AT73" s="191"/>
      <c r="AU73" s="191"/>
      <c r="AV73" s="191"/>
      <c r="AW73" s="191"/>
      <c r="AX73" s="191"/>
      <c r="AY73" s="191"/>
      <c r="AZ73" s="191"/>
      <c r="BA73" s="191"/>
      <c r="BB73" s="191"/>
      <c r="BC73" s="191"/>
      <c r="BD73" s="191"/>
      <c r="BE73" s="191"/>
      <c r="BF73" s="191"/>
      <c r="BG73" s="191"/>
      <c r="BH73" s="191"/>
      <c r="BI73" s="191"/>
      <c r="BJ73" s="191"/>
      <c r="BK73" s="191"/>
      <c r="BL73" s="191"/>
      <c r="BM73" s="191"/>
      <c r="BN73" s="191"/>
      <c r="BO73" s="191"/>
      <c r="BP73" s="191"/>
      <c r="BQ73" s="191"/>
      <c r="BR73" s="191"/>
      <c r="BS73" s="191"/>
      <c r="BT73" s="191"/>
      <c r="BU73" s="191"/>
      <c r="BV73" s="191"/>
      <c r="BW73" s="191"/>
      <c r="BX73" s="191"/>
      <c r="BY73" s="191"/>
      <c r="BZ73" s="191"/>
      <c r="CA73" s="191"/>
      <c r="CB73" s="191"/>
      <c r="CC73" s="191"/>
      <c r="CD73" s="191"/>
    </row>
    <row r="74" spans="1:82" x14ac:dyDescent="0.2">
      <c r="A74" s="38"/>
      <c r="B74" s="39"/>
      <c r="C74" s="38">
        <v>323</v>
      </c>
      <c r="D74" s="39"/>
      <c r="E74" s="155">
        <v>11</v>
      </c>
      <c r="F74" s="38"/>
      <c r="G74" s="39" t="s">
        <v>79</v>
      </c>
      <c r="H74" s="40">
        <f>SUM(H75:H82)</f>
        <v>2382000</v>
      </c>
      <c r="I74" s="40">
        <f>SUM(I75:I82)</f>
        <v>1216300</v>
      </c>
      <c r="J74" s="40">
        <f>SUM(J75:J82)</f>
        <v>3598300</v>
      </c>
    </row>
    <row r="75" spans="1:82" s="167" customFormat="1" x14ac:dyDescent="0.2">
      <c r="A75" s="168"/>
      <c r="B75" s="169"/>
      <c r="C75" s="168"/>
      <c r="D75" s="169">
        <v>3231</v>
      </c>
      <c r="E75" s="170"/>
      <c r="F75" s="168"/>
      <c r="G75" s="171" t="s">
        <v>80</v>
      </c>
      <c r="H75" s="172">
        <v>64500</v>
      </c>
      <c r="I75" s="172">
        <v>-27000</v>
      </c>
      <c r="J75" s="172">
        <f>H75+I75</f>
        <v>37500</v>
      </c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  <c r="AK75" s="191"/>
      <c r="AL75" s="191"/>
      <c r="AM75" s="191"/>
      <c r="AN75" s="191"/>
      <c r="AO75" s="191"/>
      <c r="AP75" s="191"/>
      <c r="AQ75" s="191"/>
      <c r="AR75" s="191"/>
      <c r="AS75" s="191"/>
      <c r="AT75" s="191"/>
      <c r="AU75" s="191"/>
      <c r="AV75" s="191"/>
      <c r="AW75" s="191"/>
      <c r="AX75" s="191"/>
      <c r="AY75" s="191"/>
      <c r="AZ75" s="191"/>
      <c r="BA75" s="191"/>
      <c r="BB75" s="191"/>
      <c r="BC75" s="191"/>
      <c r="BD75" s="191"/>
      <c r="BE75" s="191"/>
      <c r="BF75" s="191"/>
      <c r="BG75" s="191"/>
      <c r="BH75" s="191"/>
      <c r="BI75" s="191"/>
      <c r="BJ75" s="191"/>
      <c r="BK75" s="191"/>
      <c r="BL75" s="191"/>
      <c r="BM75" s="191"/>
      <c r="BN75" s="191"/>
      <c r="BO75" s="191"/>
      <c r="BP75" s="191"/>
      <c r="BQ75" s="191"/>
      <c r="BR75" s="191"/>
      <c r="BS75" s="191"/>
      <c r="BT75" s="191"/>
      <c r="BU75" s="191"/>
      <c r="BV75" s="191"/>
      <c r="BW75" s="191"/>
      <c r="BX75" s="191"/>
      <c r="BY75" s="191"/>
      <c r="BZ75" s="191"/>
      <c r="CA75" s="191"/>
      <c r="CB75" s="191"/>
      <c r="CC75" s="191"/>
      <c r="CD75" s="191"/>
    </row>
    <row r="76" spans="1:82" s="167" customFormat="1" x14ac:dyDescent="0.2">
      <c r="A76" s="168"/>
      <c r="B76" s="169"/>
      <c r="C76" s="168"/>
      <c r="D76" s="169">
        <v>3232</v>
      </c>
      <c r="E76" s="170"/>
      <c r="F76" s="168"/>
      <c r="G76" s="171" t="s">
        <v>81</v>
      </c>
      <c r="H76" s="172">
        <v>1228000</v>
      </c>
      <c r="I76" s="172">
        <v>1111000</v>
      </c>
      <c r="J76" s="172">
        <f t="shared" ref="J76:J90" si="1">H76+I76</f>
        <v>2339000</v>
      </c>
      <c r="K76" s="167" t="s">
        <v>289</v>
      </c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1"/>
      <c r="AT76" s="191"/>
      <c r="AU76" s="191"/>
      <c r="AV76" s="191"/>
      <c r="AW76" s="191"/>
      <c r="AX76" s="191"/>
      <c r="AY76" s="191"/>
      <c r="AZ76" s="191"/>
      <c r="BA76" s="191"/>
      <c r="BB76" s="191"/>
      <c r="BC76" s="191"/>
      <c r="BD76" s="191"/>
      <c r="BE76" s="191"/>
      <c r="BF76" s="191"/>
      <c r="BG76" s="191"/>
      <c r="BH76" s="191"/>
      <c r="BI76" s="191"/>
      <c r="BJ76" s="191"/>
      <c r="BK76" s="191"/>
      <c r="BL76" s="191"/>
      <c r="BM76" s="191"/>
      <c r="BN76" s="191"/>
      <c r="BO76" s="191"/>
      <c r="BP76" s="191"/>
      <c r="BQ76" s="191"/>
      <c r="BR76" s="191"/>
      <c r="BS76" s="191"/>
      <c r="BT76" s="191"/>
      <c r="BU76" s="191"/>
      <c r="BV76" s="191"/>
      <c r="BW76" s="191"/>
      <c r="BX76" s="191"/>
      <c r="BY76" s="191"/>
      <c r="BZ76" s="191"/>
      <c r="CA76" s="191"/>
      <c r="CB76" s="191"/>
      <c r="CC76" s="191"/>
      <c r="CD76" s="191"/>
    </row>
    <row r="77" spans="1:82" s="167" customFormat="1" x14ac:dyDescent="0.2">
      <c r="A77" s="168"/>
      <c r="B77" s="169"/>
      <c r="C77" s="168"/>
      <c r="D77" s="169">
        <v>3233</v>
      </c>
      <c r="E77" s="170"/>
      <c r="F77" s="168"/>
      <c r="G77" s="171" t="s">
        <v>82</v>
      </c>
      <c r="H77" s="172">
        <v>48000</v>
      </c>
      <c r="I77" s="172">
        <v>5000</v>
      </c>
      <c r="J77" s="172">
        <f t="shared" si="1"/>
        <v>53000</v>
      </c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191"/>
      <c r="AL77" s="191"/>
      <c r="AM77" s="191"/>
      <c r="AN77" s="191"/>
      <c r="AO77" s="191"/>
      <c r="AP77" s="191"/>
      <c r="AQ77" s="191"/>
      <c r="AR77" s="191"/>
      <c r="AS77" s="191"/>
      <c r="AT77" s="191"/>
      <c r="AU77" s="191"/>
      <c r="AV77" s="191"/>
      <c r="AW77" s="191"/>
      <c r="AX77" s="191"/>
      <c r="AY77" s="191"/>
      <c r="AZ77" s="191"/>
      <c r="BA77" s="191"/>
      <c r="BB77" s="191"/>
      <c r="BC77" s="191"/>
      <c r="BD77" s="191"/>
      <c r="BE77" s="191"/>
      <c r="BF77" s="191"/>
      <c r="BG77" s="191"/>
      <c r="BH77" s="191"/>
      <c r="BI77" s="191"/>
      <c r="BJ77" s="191"/>
      <c r="BK77" s="191"/>
      <c r="BL77" s="191"/>
      <c r="BM77" s="191"/>
      <c r="BN77" s="191"/>
      <c r="BO77" s="191"/>
      <c r="BP77" s="191"/>
      <c r="BQ77" s="191"/>
      <c r="BR77" s="191"/>
      <c r="BS77" s="191"/>
      <c r="BT77" s="191"/>
      <c r="BU77" s="191"/>
      <c r="BV77" s="191"/>
      <c r="BW77" s="191"/>
      <c r="BX77" s="191"/>
      <c r="BY77" s="191"/>
      <c r="BZ77" s="191"/>
      <c r="CA77" s="191"/>
      <c r="CB77" s="191"/>
      <c r="CC77" s="191"/>
      <c r="CD77" s="191"/>
    </row>
    <row r="78" spans="1:82" s="167" customFormat="1" x14ac:dyDescent="0.2">
      <c r="A78" s="168"/>
      <c r="B78" s="169"/>
      <c r="C78" s="168"/>
      <c r="D78" s="169">
        <v>3234</v>
      </c>
      <c r="E78" s="170"/>
      <c r="F78" s="168"/>
      <c r="G78" s="171" t="s">
        <v>83</v>
      </c>
      <c r="H78" s="172">
        <v>583500</v>
      </c>
      <c r="I78" s="172">
        <v>151600</v>
      </c>
      <c r="J78" s="172">
        <f t="shared" si="1"/>
        <v>735100</v>
      </c>
      <c r="K78" s="167" t="s">
        <v>289</v>
      </c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1"/>
      <c r="AT78" s="191"/>
      <c r="AU78" s="191"/>
      <c r="AV78" s="191"/>
      <c r="AW78" s="191"/>
      <c r="AX78" s="191"/>
      <c r="AY78" s="191"/>
      <c r="AZ78" s="191"/>
      <c r="BA78" s="191"/>
      <c r="BB78" s="191"/>
      <c r="BC78" s="191"/>
      <c r="BD78" s="191"/>
      <c r="BE78" s="191"/>
      <c r="BF78" s="191"/>
      <c r="BG78" s="191"/>
      <c r="BH78" s="191"/>
      <c r="BI78" s="191"/>
      <c r="BJ78" s="191"/>
      <c r="BK78" s="191"/>
      <c r="BL78" s="191"/>
      <c r="BM78" s="191"/>
      <c r="BN78" s="191"/>
      <c r="BO78" s="191"/>
      <c r="BP78" s="191"/>
      <c r="BQ78" s="191"/>
      <c r="BR78" s="191"/>
      <c r="BS78" s="191"/>
      <c r="BT78" s="191"/>
      <c r="BU78" s="191"/>
      <c r="BV78" s="191"/>
      <c r="BW78" s="191"/>
      <c r="BX78" s="191"/>
      <c r="BY78" s="191"/>
      <c r="BZ78" s="191"/>
      <c r="CA78" s="191"/>
      <c r="CB78" s="191"/>
      <c r="CC78" s="191"/>
      <c r="CD78" s="191"/>
    </row>
    <row r="79" spans="1:82" s="167" customFormat="1" x14ac:dyDescent="0.2">
      <c r="A79" s="168"/>
      <c r="B79" s="169"/>
      <c r="C79" s="168"/>
      <c r="D79" s="169">
        <v>3236</v>
      </c>
      <c r="E79" s="170"/>
      <c r="F79" s="168"/>
      <c r="G79" s="171" t="s">
        <v>84</v>
      </c>
      <c r="H79" s="172">
        <v>83000</v>
      </c>
      <c r="I79" s="172">
        <v>19000</v>
      </c>
      <c r="J79" s="172">
        <f t="shared" si="1"/>
        <v>102000</v>
      </c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1"/>
      <c r="AT79" s="191"/>
      <c r="AU79" s="191"/>
      <c r="AV79" s="191"/>
      <c r="AW79" s="191"/>
      <c r="AX79" s="191"/>
      <c r="AY79" s="191"/>
      <c r="AZ79" s="191"/>
      <c r="BA79" s="191"/>
      <c r="BB79" s="191"/>
      <c r="BC79" s="191"/>
      <c r="BD79" s="191"/>
      <c r="BE79" s="191"/>
      <c r="BF79" s="191"/>
      <c r="BG79" s="191"/>
      <c r="BH79" s="191"/>
      <c r="BI79" s="191"/>
      <c r="BJ79" s="191"/>
      <c r="BK79" s="191"/>
      <c r="BL79" s="191"/>
      <c r="BM79" s="191"/>
      <c r="BN79" s="191"/>
      <c r="BO79" s="191"/>
      <c r="BP79" s="191"/>
      <c r="BQ79" s="191"/>
      <c r="BR79" s="191"/>
      <c r="BS79" s="191"/>
      <c r="BT79" s="191"/>
      <c r="BU79" s="191"/>
      <c r="BV79" s="191"/>
      <c r="BW79" s="191"/>
      <c r="BX79" s="191"/>
      <c r="BY79" s="191"/>
      <c r="BZ79" s="191"/>
      <c r="CA79" s="191"/>
      <c r="CB79" s="191"/>
      <c r="CC79" s="191"/>
      <c r="CD79" s="191"/>
    </row>
    <row r="80" spans="1:82" s="167" customFormat="1" x14ac:dyDescent="0.2">
      <c r="A80" s="168"/>
      <c r="B80" s="169"/>
      <c r="C80" s="168"/>
      <c r="D80" s="169">
        <v>3237</v>
      </c>
      <c r="E80" s="170"/>
      <c r="F80" s="168"/>
      <c r="G80" s="171" t="s">
        <v>85</v>
      </c>
      <c r="H80" s="172">
        <v>261300</v>
      </c>
      <c r="I80" s="172">
        <v>-16300</v>
      </c>
      <c r="J80" s="172">
        <f t="shared" si="1"/>
        <v>245000</v>
      </c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1"/>
      <c r="AT80" s="191"/>
      <c r="AU80" s="191"/>
      <c r="AV80" s="191"/>
      <c r="AW80" s="191"/>
      <c r="AX80" s="191"/>
      <c r="AY80" s="191"/>
      <c r="AZ80" s="191"/>
      <c r="BA80" s="191"/>
      <c r="BB80" s="191"/>
      <c r="BC80" s="191"/>
      <c r="BD80" s="191"/>
      <c r="BE80" s="191"/>
      <c r="BF80" s="191"/>
      <c r="BG80" s="191"/>
      <c r="BH80" s="191"/>
      <c r="BI80" s="191"/>
      <c r="BJ80" s="191"/>
      <c r="BK80" s="191"/>
      <c r="BL80" s="191"/>
      <c r="BM80" s="191"/>
      <c r="BN80" s="191"/>
      <c r="BO80" s="191"/>
      <c r="BP80" s="191"/>
      <c r="BQ80" s="191"/>
      <c r="BR80" s="191"/>
      <c r="BS80" s="191"/>
      <c r="BT80" s="191"/>
      <c r="BU80" s="191"/>
      <c r="BV80" s="191"/>
      <c r="BW80" s="191"/>
      <c r="BX80" s="191"/>
      <c r="BY80" s="191"/>
      <c r="BZ80" s="191"/>
      <c r="CA80" s="191"/>
      <c r="CB80" s="191"/>
      <c r="CC80" s="191"/>
      <c r="CD80" s="191"/>
    </row>
    <row r="81" spans="1:82" s="167" customFormat="1" x14ac:dyDescent="0.2">
      <c r="A81" s="168"/>
      <c r="B81" s="169"/>
      <c r="C81" s="168"/>
      <c r="D81" s="169">
        <v>3238</v>
      </c>
      <c r="E81" s="170"/>
      <c r="F81" s="168"/>
      <c r="G81" s="171" t="s">
        <v>86</v>
      </c>
      <c r="H81" s="172">
        <v>38000</v>
      </c>
      <c r="I81" s="172">
        <v>0</v>
      </c>
      <c r="J81" s="172">
        <f t="shared" si="1"/>
        <v>38000</v>
      </c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1"/>
      <c r="AT81" s="191"/>
      <c r="AU81" s="191"/>
      <c r="AV81" s="191"/>
      <c r="AW81" s="191"/>
      <c r="AX81" s="191"/>
      <c r="AY81" s="191"/>
      <c r="AZ81" s="191"/>
      <c r="BA81" s="191"/>
      <c r="BB81" s="191"/>
      <c r="BC81" s="191"/>
      <c r="BD81" s="191"/>
      <c r="BE81" s="191"/>
      <c r="BF81" s="191"/>
      <c r="BG81" s="191"/>
      <c r="BH81" s="191"/>
      <c r="BI81" s="191"/>
      <c r="BJ81" s="191"/>
      <c r="BK81" s="191"/>
      <c r="BL81" s="191"/>
      <c r="BM81" s="191"/>
      <c r="BN81" s="191"/>
      <c r="BO81" s="191"/>
      <c r="BP81" s="191"/>
      <c r="BQ81" s="191"/>
      <c r="BR81" s="191"/>
      <c r="BS81" s="191"/>
      <c r="BT81" s="191"/>
      <c r="BU81" s="191"/>
      <c r="BV81" s="191"/>
      <c r="BW81" s="191"/>
      <c r="BX81" s="191"/>
      <c r="BY81" s="191"/>
      <c r="BZ81" s="191"/>
      <c r="CA81" s="191"/>
      <c r="CB81" s="191"/>
      <c r="CC81" s="191"/>
      <c r="CD81" s="191"/>
    </row>
    <row r="82" spans="1:82" s="167" customFormat="1" x14ac:dyDescent="0.2">
      <c r="A82" s="168"/>
      <c r="B82" s="169"/>
      <c r="C82" s="168"/>
      <c r="D82" s="169">
        <v>3239</v>
      </c>
      <c r="E82" s="170"/>
      <c r="F82" s="168"/>
      <c r="G82" s="171" t="s">
        <v>87</v>
      </c>
      <c r="H82" s="172">
        <v>75700</v>
      </c>
      <c r="I82" s="172">
        <v>-27000</v>
      </c>
      <c r="J82" s="172">
        <f t="shared" si="1"/>
        <v>48700</v>
      </c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  <c r="AK82" s="191"/>
      <c r="AL82" s="191"/>
      <c r="AM82" s="191"/>
      <c r="AN82" s="191"/>
      <c r="AO82" s="191"/>
      <c r="AP82" s="191"/>
      <c r="AQ82" s="191"/>
      <c r="AR82" s="191"/>
      <c r="AS82" s="191"/>
      <c r="AT82" s="191"/>
      <c r="AU82" s="191"/>
      <c r="AV82" s="191"/>
      <c r="AW82" s="191"/>
      <c r="AX82" s="191"/>
      <c r="AY82" s="191"/>
      <c r="AZ82" s="191"/>
      <c r="BA82" s="191"/>
      <c r="BB82" s="191"/>
      <c r="BC82" s="191"/>
      <c r="BD82" s="191"/>
      <c r="BE82" s="191"/>
      <c r="BF82" s="191"/>
      <c r="BG82" s="191"/>
      <c r="BH82" s="191"/>
      <c r="BI82" s="191"/>
      <c r="BJ82" s="191"/>
      <c r="BK82" s="191"/>
      <c r="BL82" s="191"/>
      <c r="BM82" s="191"/>
      <c r="BN82" s="191"/>
      <c r="BO82" s="191"/>
      <c r="BP82" s="191"/>
      <c r="BQ82" s="191"/>
      <c r="BR82" s="191"/>
      <c r="BS82" s="191"/>
      <c r="BT82" s="191"/>
      <c r="BU82" s="191"/>
      <c r="BV82" s="191"/>
      <c r="BW82" s="191"/>
      <c r="BX82" s="191"/>
      <c r="BY82" s="191"/>
      <c r="BZ82" s="191"/>
      <c r="CA82" s="191"/>
      <c r="CB82" s="191"/>
      <c r="CC82" s="191"/>
      <c r="CD82" s="191"/>
    </row>
    <row r="83" spans="1:82" x14ac:dyDescent="0.2">
      <c r="A83" s="38"/>
      <c r="B83" s="39"/>
      <c r="C83" s="38">
        <v>324</v>
      </c>
      <c r="D83" s="39"/>
      <c r="E83" s="155">
        <v>11</v>
      </c>
      <c r="F83" s="38"/>
      <c r="G83" s="39" t="s">
        <v>88</v>
      </c>
      <c r="H83" s="40">
        <f>H84</f>
        <v>12000</v>
      </c>
      <c r="I83" s="40">
        <f>I84</f>
        <v>-9400</v>
      </c>
      <c r="J83" s="40">
        <f>J84</f>
        <v>2600</v>
      </c>
    </row>
    <row r="84" spans="1:82" s="167" customFormat="1" x14ac:dyDescent="0.2">
      <c r="A84" s="168"/>
      <c r="B84" s="169"/>
      <c r="C84" s="168"/>
      <c r="D84" s="169">
        <v>3241</v>
      </c>
      <c r="E84" s="170"/>
      <c r="F84" s="168"/>
      <c r="G84" s="171" t="s">
        <v>89</v>
      </c>
      <c r="H84" s="172">
        <v>12000</v>
      </c>
      <c r="I84" s="172">
        <v>-9400</v>
      </c>
      <c r="J84" s="172">
        <f t="shared" si="1"/>
        <v>2600</v>
      </c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191"/>
      <c r="AT84" s="191"/>
      <c r="AU84" s="191"/>
      <c r="AV84" s="191"/>
      <c r="AW84" s="191"/>
      <c r="AX84" s="191"/>
      <c r="AY84" s="191"/>
      <c r="AZ84" s="191"/>
      <c r="BA84" s="191"/>
      <c r="BB84" s="191"/>
      <c r="BC84" s="191"/>
      <c r="BD84" s="191"/>
      <c r="BE84" s="191"/>
      <c r="BF84" s="191"/>
      <c r="BG84" s="191"/>
      <c r="BH84" s="191"/>
      <c r="BI84" s="191"/>
      <c r="BJ84" s="191"/>
      <c r="BK84" s="191"/>
      <c r="BL84" s="191"/>
      <c r="BM84" s="191"/>
      <c r="BN84" s="191"/>
      <c r="BO84" s="191"/>
      <c r="BP84" s="191"/>
      <c r="BQ84" s="191"/>
      <c r="BR84" s="191"/>
      <c r="BS84" s="191"/>
      <c r="BT84" s="191"/>
      <c r="BU84" s="191"/>
      <c r="BV84" s="191"/>
      <c r="BW84" s="191"/>
      <c r="BX84" s="191"/>
      <c r="BY84" s="191"/>
      <c r="BZ84" s="191"/>
      <c r="CA84" s="191"/>
      <c r="CB84" s="191"/>
      <c r="CC84" s="191"/>
      <c r="CD84" s="191"/>
    </row>
    <row r="85" spans="1:82" x14ac:dyDescent="0.2">
      <c r="A85" s="38"/>
      <c r="B85" s="39"/>
      <c r="C85" s="38">
        <v>329</v>
      </c>
      <c r="D85" s="39"/>
      <c r="E85" s="155">
        <v>11</v>
      </c>
      <c r="F85" s="38"/>
      <c r="G85" s="39" t="s">
        <v>90</v>
      </c>
      <c r="H85" s="40">
        <f>SUM(H86:H90)</f>
        <v>166500</v>
      </c>
      <c r="I85" s="40">
        <f>SUM(I86:I90)</f>
        <v>-49000</v>
      </c>
      <c r="J85" s="40">
        <f>SUM(J86:J90)</f>
        <v>117500</v>
      </c>
    </row>
    <row r="86" spans="1:82" s="167" customFormat="1" ht="25.5" x14ac:dyDescent="0.2">
      <c r="A86" s="168"/>
      <c r="B86" s="169"/>
      <c r="C86" s="168"/>
      <c r="D86" s="169">
        <v>3291</v>
      </c>
      <c r="E86" s="170"/>
      <c r="F86" s="168"/>
      <c r="G86" s="173" t="s">
        <v>163</v>
      </c>
      <c r="H86" s="172">
        <v>40000</v>
      </c>
      <c r="I86" s="172">
        <v>0</v>
      </c>
      <c r="J86" s="172">
        <f t="shared" si="1"/>
        <v>40000</v>
      </c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1"/>
      <c r="AT86" s="191"/>
      <c r="AU86" s="191"/>
      <c r="AV86" s="191"/>
      <c r="AW86" s="191"/>
      <c r="AX86" s="191"/>
      <c r="AY86" s="191"/>
      <c r="AZ86" s="191"/>
      <c r="BA86" s="191"/>
      <c r="BB86" s="191"/>
      <c r="BC86" s="191"/>
      <c r="BD86" s="191"/>
      <c r="BE86" s="191"/>
      <c r="BF86" s="191"/>
      <c r="BG86" s="191"/>
      <c r="BH86" s="191"/>
      <c r="BI86" s="191"/>
      <c r="BJ86" s="191"/>
      <c r="BK86" s="191"/>
      <c r="BL86" s="191"/>
      <c r="BM86" s="191"/>
      <c r="BN86" s="191"/>
      <c r="BO86" s="191"/>
      <c r="BP86" s="191"/>
      <c r="BQ86" s="191"/>
      <c r="BR86" s="191"/>
      <c r="BS86" s="191"/>
      <c r="BT86" s="191"/>
      <c r="BU86" s="191"/>
      <c r="BV86" s="191"/>
      <c r="BW86" s="191"/>
      <c r="BX86" s="191"/>
      <c r="BY86" s="191"/>
      <c r="BZ86" s="191"/>
      <c r="CA86" s="191"/>
      <c r="CB86" s="191"/>
      <c r="CC86" s="191"/>
      <c r="CD86" s="191"/>
    </row>
    <row r="87" spans="1:82" s="167" customFormat="1" x14ac:dyDescent="0.2">
      <c r="A87" s="168"/>
      <c r="B87" s="169"/>
      <c r="C87" s="168"/>
      <c r="D87" s="169">
        <v>3292</v>
      </c>
      <c r="E87" s="170"/>
      <c r="F87" s="168"/>
      <c r="G87" s="171" t="s">
        <v>91</v>
      </c>
      <c r="H87" s="172">
        <v>11000</v>
      </c>
      <c r="I87" s="172">
        <v>100</v>
      </c>
      <c r="J87" s="172">
        <f t="shared" si="1"/>
        <v>11100</v>
      </c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1"/>
      <c r="AT87" s="191"/>
      <c r="AU87" s="191"/>
      <c r="AV87" s="191"/>
      <c r="AW87" s="191"/>
      <c r="AX87" s="191"/>
      <c r="AY87" s="191"/>
      <c r="AZ87" s="191"/>
      <c r="BA87" s="191"/>
      <c r="BB87" s="191"/>
      <c r="BC87" s="191"/>
      <c r="BD87" s="191"/>
      <c r="BE87" s="191"/>
      <c r="BF87" s="191"/>
      <c r="BG87" s="191"/>
      <c r="BH87" s="191"/>
      <c r="BI87" s="191"/>
      <c r="BJ87" s="191"/>
      <c r="BK87" s="191"/>
      <c r="BL87" s="191"/>
      <c r="BM87" s="191"/>
      <c r="BN87" s="191"/>
      <c r="BO87" s="191"/>
      <c r="BP87" s="191"/>
      <c r="BQ87" s="191"/>
      <c r="BR87" s="191"/>
      <c r="BS87" s="191"/>
      <c r="BT87" s="191"/>
      <c r="BU87" s="191"/>
      <c r="BV87" s="191"/>
      <c r="BW87" s="191"/>
      <c r="BX87" s="191"/>
      <c r="BY87" s="191"/>
      <c r="BZ87" s="191"/>
      <c r="CA87" s="191"/>
      <c r="CB87" s="191"/>
      <c r="CC87" s="191"/>
      <c r="CD87" s="191"/>
    </row>
    <row r="88" spans="1:82" s="167" customFormat="1" x14ac:dyDescent="0.2">
      <c r="A88" s="168"/>
      <c r="B88" s="169"/>
      <c r="C88" s="168"/>
      <c r="D88" s="169">
        <v>3293</v>
      </c>
      <c r="E88" s="170"/>
      <c r="F88" s="168"/>
      <c r="G88" s="171" t="s">
        <v>92</v>
      </c>
      <c r="H88" s="172">
        <v>85000</v>
      </c>
      <c r="I88" s="172">
        <v>-53200</v>
      </c>
      <c r="J88" s="172">
        <f t="shared" si="1"/>
        <v>31800</v>
      </c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  <c r="AT88" s="191"/>
      <c r="AU88" s="191"/>
      <c r="AV88" s="191"/>
      <c r="AW88" s="191"/>
      <c r="AX88" s="191"/>
      <c r="AY88" s="191"/>
      <c r="AZ88" s="191"/>
      <c r="BA88" s="191"/>
      <c r="BB88" s="191"/>
      <c r="BC88" s="191"/>
      <c r="BD88" s="191"/>
      <c r="BE88" s="191"/>
      <c r="BF88" s="191"/>
      <c r="BG88" s="191"/>
      <c r="BH88" s="191"/>
      <c r="BI88" s="191"/>
      <c r="BJ88" s="191"/>
      <c r="BK88" s="191"/>
      <c r="BL88" s="191"/>
      <c r="BM88" s="191"/>
      <c r="BN88" s="191"/>
      <c r="BO88" s="191"/>
      <c r="BP88" s="191"/>
      <c r="BQ88" s="191"/>
      <c r="BR88" s="191"/>
      <c r="BS88" s="191"/>
      <c r="BT88" s="191"/>
      <c r="BU88" s="191"/>
      <c r="BV88" s="191"/>
      <c r="BW88" s="191"/>
      <c r="BX88" s="191"/>
      <c r="BY88" s="191"/>
      <c r="BZ88" s="191"/>
      <c r="CA88" s="191"/>
      <c r="CB88" s="191"/>
      <c r="CC88" s="191"/>
      <c r="CD88" s="191"/>
    </row>
    <row r="89" spans="1:82" s="167" customFormat="1" x14ac:dyDescent="0.2">
      <c r="A89" s="168"/>
      <c r="B89" s="169"/>
      <c r="C89" s="168"/>
      <c r="D89" s="169">
        <v>3295</v>
      </c>
      <c r="E89" s="170"/>
      <c r="F89" s="168"/>
      <c r="G89" s="171" t="s">
        <v>93</v>
      </c>
      <c r="H89" s="172">
        <v>9000</v>
      </c>
      <c r="I89" s="172">
        <v>2500</v>
      </c>
      <c r="J89" s="172">
        <f t="shared" si="1"/>
        <v>11500</v>
      </c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1"/>
      <c r="AI89" s="191"/>
      <c r="AJ89" s="191"/>
      <c r="AK89" s="191"/>
      <c r="AL89" s="191"/>
      <c r="AM89" s="191"/>
      <c r="AN89" s="191"/>
      <c r="AO89" s="191"/>
      <c r="AP89" s="191"/>
      <c r="AQ89" s="191"/>
      <c r="AR89" s="191"/>
      <c r="AS89" s="191"/>
      <c r="AT89" s="191"/>
      <c r="AU89" s="191"/>
      <c r="AV89" s="191"/>
      <c r="AW89" s="191"/>
      <c r="AX89" s="191"/>
      <c r="AY89" s="191"/>
      <c r="AZ89" s="191"/>
      <c r="BA89" s="191"/>
      <c r="BB89" s="191"/>
      <c r="BC89" s="191"/>
      <c r="BD89" s="191"/>
      <c r="BE89" s="191"/>
      <c r="BF89" s="191"/>
      <c r="BG89" s="191"/>
      <c r="BH89" s="191"/>
      <c r="BI89" s="191"/>
      <c r="BJ89" s="191"/>
      <c r="BK89" s="191"/>
      <c r="BL89" s="191"/>
      <c r="BM89" s="191"/>
      <c r="BN89" s="191"/>
      <c r="BO89" s="191"/>
      <c r="BP89" s="191"/>
      <c r="BQ89" s="191"/>
      <c r="BR89" s="191"/>
      <c r="BS89" s="191"/>
      <c r="BT89" s="191"/>
      <c r="BU89" s="191"/>
      <c r="BV89" s="191"/>
      <c r="BW89" s="191"/>
      <c r="BX89" s="191"/>
      <c r="BY89" s="191"/>
      <c r="BZ89" s="191"/>
      <c r="CA89" s="191"/>
      <c r="CB89" s="191"/>
      <c r="CC89" s="191"/>
      <c r="CD89" s="191"/>
    </row>
    <row r="90" spans="1:82" s="167" customFormat="1" x14ac:dyDescent="0.2">
      <c r="A90" s="168"/>
      <c r="B90" s="169"/>
      <c r="C90" s="168"/>
      <c r="D90" s="169">
        <v>3299</v>
      </c>
      <c r="E90" s="170"/>
      <c r="F90" s="168"/>
      <c r="G90" s="171" t="s">
        <v>90</v>
      </c>
      <c r="H90" s="172">
        <v>21500</v>
      </c>
      <c r="I90" s="172">
        <v>1600</v>
      </c>
      <c r="J90" s="172">
        <f t="shared" si="1"/>
        <v>23100</v>
      </c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  <c r="AL90" s="191"/>
      <c r="AM90" s="191"/>
      <c r="AN90" s="191"/>
      <c r="AO90" s="191"/>
      <c r="AP90" s="191"/>
      <c r="AQ90" s="191"/>
      <c r="AR90" s="191"/>
      <c r="AS90" s="191"/>
      <c r="AT90" s="191"/>
      <c r="AU90" s="191"/>
      <c r="AV90" s="191"/>
      <c r="AW90" s="191"/>
      <c r="AX90" s="191"/>
      <c r="AY90" s="191"/>
      <c r="AZ90" s="191"/>
      <c r="BA90" s="191"/>
      <c r="BB90" s="191"/>
      <c r="BC90" s="191"/>
      <c r="BD90" s="191"/>
      <c r="BE90" s="191"/>
      <c r="BF90" s="191"/>
      <c r="BG90" s="191"/>
      <c r="BH90" s="191"/>
      <c r="BI90" s="191"/>
      <c r="BJ90" s="191"/>
      <c r="BK90" s="191"/>
      <c r="BL90" s="191"/>
      <c r="BM90" s="191"/>
      <c r="BN90" s="191"/>
      <c r="BO90" s="191"/>
      <c r="BP90" s="191"/>
      <c r="BQ90" s="191"/>
      <c r="BR90" s="191"/>
      <c r="BS90" s="191"/>
      <c r="BT90" s="191"/>
      <c r="BU90" s="191"/>
      <c r="BV90" s="191"/>
      <c r="BW90" s="191"/>
      <c r="BX90" s="191"/>
      <c r="BY90" s="191"/>
      <c r="BZ90" s="191"/>
      <c r="CA90" s="191"/>
      <c r="CB90" s="191"/>
      <c r="CC90" s="191"/>
      <c r="CD90" s="191"/>
    </row>
    <row r="91" spans="1:82" x14ac:dyDescent="0.2">
      <c r="A91" s="35"/>
      <c r="B91" s="36">
        <v>34</v>
      </c>
      <c r="C91" s="35"/>
      <c r="D91" s="36"/>
      <c r="E91" s="157"/>
      <c r="F91" s="35"/>
      <c r="G91" s="36" t="s">
        <v>94</v>
      </c>
      <c r="H91" s="37">
        <f>H92+H94</f>
        <v>133500</v>
      </c>
      <c r="I91" s="37">
        <f>I92+I94</f>
        <v>-15000</v>
      </c>
      <c r="J91" s="37">
        <f>J92+J94</f>
        <v>118500</v>
      </c>
    </row>
    <row r="92" spans="1:82" x14ac:dyDescent="0.2">
      <c r="A92" s="38"/>
      <c r="B92" s="39"/>
      <c r="C92" s="38">
        <v>342</v>
      </c>
      <c r="D92" s="39"/>
      <c r="E92" s="155">
        <v>11</v>
      </c>
      <c r="F92" s="38"/>
      <c r="G92" s="42" t="s">
        <v>95</v>
      </c>
      <c r="H92" s="40">
        <f>H93</f>
        <v>20000</v>
      </c>
      <c r="I92" s="40">
        <f>I93</f>
        <v>27000</v>
      </c>
      <c r="J92" s="40">
        <f>J93</f>
        <v>47000</v>
      </c>
    </row>
    <row r="93" spans="1:82" s="167" customFormat="1" ht="25.5" x14ac:dyDescent="0.2">
      <c r="A93" s="168"/>
      <c r="B93" s="169"/>
      <c r="C93" s="168"/>
      <c r="D93" s="169">
        <v>3423</v>
      </c>
      <c r="E93" s="170"/>
      <c r="F93" s="168"/>
      <c r="G93" s="173" t="s">
        <v>96</v>
      </c>
      <c r="H93" s="172">
        <v>20000</v>
      </c>
      <c r="I93" s="172">
        <v>27000</v>
      </c>
      <c r="J93" s="172">
        <f>H93+I93</f>
        <v>47000</v>
      </c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91"/>
      <c r="AE93" s="191"/>
      <c r="AF93" s="191"/>
      <c r="AG93" s="191"/>
      <c r="AH93" s="191"/>
      <c r="AI93" s="191"/>
      <c r="AJ93" s="191"/>
      <c r="AK93" s="191"/>
      <c r="AL93" s="191"/>
      <c r="AM93" s="191"/>
      <c r="AN93" s="191"/>
      <c r="AO93" s="191"/>
      <c r="AP93" s="191"/>
      <c r="AQ93" s="191"/>
      <c r="AR93" s="191"/>
      <c r="AS93" s="191"/>
      <c r="AT93" s="191"/>
      <c r="AU93" s="191"/>
      <c r="AV93" s="191"/>
      <c r="AW93" s="191"/>
      <c r="AX93" s="191"/>
      <c r="AY93" s="191"/>
      <c r="AZ93" s="191"/>
      <c r="BA93" s="191"/>
      <c r="BB93" s="191"/>
      <c r="BC93" s="191"/>
      <c r="BD93" s="191"/>
      <c r="BE93" s="191"/>
      <c r="BF93" s="191"/>
      <c r="BG93" s="191"/>
      <c r="BH93" s="191"/>
      <c r="BI93" s="191"/>
      <c r="BJ93" s="191"/>
      <c r="BK93" s="191"/>
      <c r="BL93" s="191"/>
      <c r="BM93" s="191"/>
      <c r="BN93" s="191"/>
      <c r="BO93" s="191"/>
      <c r="BP93" s="191"/>
      <c r="BQ93" s="191"/>
      <c r="BR93" s="191"/>
      <c r="BS93" s="191"/>
      <c r="BT93" s="191"/>
      <c r="BU93" s="191"/>
      <c r="BV93" s="191"/>
      <c r="BW93" s="191"/>
      <c r="BX93" s="191"/>
      <c r="BY93" s="191"/>
      <c r="BZ93" s="191"/>
      <c r="CA93" s="191"/>
      <c r="CB93" s="191"/>
      <c r="CC93" s="191"/>
      <c r="CD93" s="191"/>
    </row>
    <row r="94" spans="1:82" x14ac:dyDescent="0.2">
      <c r="A94" s="38"/>
      <c r="B94" s="39"/>
      <c r="C94" s="38">
        <v>343</v>
      </c>
      <c r="D94" s="39"/>
      <c r="E94" s="155">
        <v>11</v>
      </c>
      <c r="F94" s="38"/>
      <c r="G94" s="39" t="s">
        <v>97</v>
      </c>
      <c r="H94" s="40">
        <f>SUM(H95:H97)</f>
        <v>113500</v>
      </c>
      <c r="I94" s="40">
        <f>SUM(I95:I97)</f>
        <v>-42000</v>
      </c>
      <c r="J94" s="40">
        <f>SUM(J95:J97)</f>
        <v>71500</v>
      </c>
    </row>
    <row r="95" spans="1:82" s="167" customFormat="1" x14ac:dyDescent="0.2">
      <c r="A95" s="168"/>
      <c r="B95" s="169"/>
      <c r="C95" s="168"/>
      <c r="D95" s="169">
        <v>3431</v>
      </c>
      <c r="E95" s="170"/>
      <c r="F95" s="168"/>
      <c r="G95" s="171" t="s">
        <v>98</v>
      </c>
      <c r="H95" s="172">
        <v>15000</v>
      </c>
      <c r="I95" s="172">
        <v>0</v>
      </c>
      <c r="J95" s="172">
        <f>H95+I95</f>
        <v>15000</v>
      </c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91"/>
      <c r="AH95" s="191"/>
      <c r="AI95" s="191"/>
      <c r="AJ95" s="191"/>
      <c r="AK95" s="191"/>
      <c r="AL95" s="191"/>
      <c r="AM95" s="191"/>
      <c r="AN95" s="191"/>
      <c r="AO95" s="191"/>
      <c r="AP95" s="191"/>
      <c r="AQ95" s="191"/>
      <c r="AR95" s="191"/>
      <c r="AS95" s="191"/>
      <c r="AT95" s="191"/>
      <c r="AU95" s="191"/>
      <c r="AV95" s="191"/>
      <c r="AW95" s="191"/>
      <c r="AX95" s="191"/>
      <c r="AY95" s="191"/>
      <c r="AZ95" s="191"/>
      <c r="BA95" s="191"/>
      <c r="BB95" s="191"/>
      <c r="BC95" s="191"/>
      <c r="BD95" s="191"/>
      <c r="BE95" s="191"/>
      <c r="BF95" s="191"/>
      <c r="BG95" s="191"/>
      <c r="BH95" s="191"/>
      <c r="BI95" s="191"/>
      <c r="BJ95" s="191"/>
      <c r="BK95" s="191"/>
      <c r="BL95" s="191"/>
      <c r="BM95" s="191"/>
      <c r="BN95" s="191"/>
      <c r="BO95" s="191"/>
      <c r="BP95" s="191"/>
      <c r="BQ95" s="191"/>
      <c r="BR95" s="191"/>
      <c r="BS95" s="191"/>
      <c r="BT95" s="191"/>
      <c r="BU95" s="191"/>
      <c r="BV95" s="191"/>
      <c r="BW95" s="191"/>
      <c r="BX95" s="191"/>
      <c r="BY95" s="191"/>
      <c r="BZ95" s="191"/>
      <c r="CA95" s="191"/>
      <c r="CB95" s="191"/>
      <c r="CC95" s="191"/>
      <c r="CD95" s="191"/>
    </row>
    <row r="96" spans="1:82" s="167" customFormat="1" x14ac:dyDescent="0.2">
      <c r="A96" s="168"/>
      <c r="B96" s="169"/>
      <c r="C96" s="168"/>
      <c r="D96" s="169">
        <v>3433</v>
      </c>
      <c r="E96" s="170"/>
      <c r="F96" s="168"/>
      <c r="G96" s="171" t="s">
        <v>99</v>
      </c>
      <c r="H96" s="172">
        <v>5000</v>
      </c>
      <c r="I96" s="172">
        <v>-3500</v>
      </c>
      <c r="J96" s="172">
        <f>H96+I96</f>
        <v>1500</v>
      </c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91"/>
      <c r="AE96" s="191"/>
      <c r="AF96" s="191"/>
      <c r="AG96" s="191"/>
      <c r="AH96" s="191"/>
      <c r="AI96" s="191"/>
      <c r="AJ96" s="191"/>
      <c r="AK96" s="191"/>
      <c r="AL96" s="191"/>
      <c r="AM96" s="191"/>
      <c r="AN96" s="191"/>
      <c r="AO96" s="191"/>
      <c r="AP96" s="191"/>
      <c r="AQ96" s="191"/>
      <c r="AR96" s="191"/>
      <c r="AS96" s="191"/>
      <c r="AT96" s="191"/>
      <c r="AU96" s="191"/>
      <c r="AV96" s="191"/>
      <c r="AW96" s="191"/>
      <c r="AX96" s="191"/>
      <c r="AY96" s="191"/>
      <c r="AZ96" s="191"/>
      <c r="BA96" s="191"/>
      <c r="BB96" s="191"/>
      <c r="BC96" s="191"/>
      <c r="BD96" s="191"/>
      <c r="BE96" s="191"/>
      <c r="BF96" s="191"/>
      <c r="BG96" s="191"/>
      <c r="BH96" s="191"/>
      <c r="BI96" s="191"/>
      <c r="BJ96" s="191"/>
      <c r="BK96" s="191"/>
      <c r="BL96" s="191"/>
      <c r="BM96" s="191"/>
      <c r="BN96" s="191"/>
      <c r="BO96" s="191"/>
      <c r="BP96" s="191"/>
      <c r="BQ96" s="191"/>
      <c r="BR96" s="191"/>
      <c r="BS96" s="191"/>
      <c r="BT96" s="191"/>
      <c r="BU96" s="191"/>
      <c r="BV96" s="191"/>
      <c r="BW96" s="191"/>
      <c r="BX96" s="191"/>
      <c r="BY96" s="191"/>
      <c r="BZ96" s="191"/>
      <c r="CA96" s="191"/>
      <c r="CB96" s="191"/>
      <c r="CC96" s="191"/>
      <c r="CD96" s="191"/>
    </row>
    <row r="97" spans="1:82" s="167" customFormat="1" x14ac:dyDescent="0.2">
      <c r="A97" s="168"/>
      <c r="B97" s="169"/>
      <c r="C97" s="168"/>
      <c r="D97" s="169">
        <v>3434</v>
      </c>
      <c r="E97" s="170"/>
      <c r="F97" s="168"/>
      <c r="G97" s="171" t="s">
        <v>100</v>
      </c>
      <c r="H97" s="172">
        <v>93500</v>
      </c>
      <c r="I97" s="172">
        <v>-38500</v>
      </c>
      <c r="J97" s="172">
        <f>H97+I97</f>
        <v>55000</v>
      </c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  <c r="AR97" s="191"/>
      <c r="AS97" s="191"/>
      <c r="AT97" s="191"/>
      <c r="AU97" s="191"/>
      <c r="AV97" s="191"/>
      <c r="AW97" s="191"/>
      <c r="AX97" s="191"/>
      <c r="AY97" s="191"/>
      <c r="AZ97" s="191"/>
      <c r="BA97" s="191"/>
      <c r="BB97" s="191"/>
      <c r="BC97" s="191"/>
      <c r="BD97" s="191"/>
      <c r="BE97" s="191"/>
      <c r="BF97" s="191"/>
      <c r="BG97" s="191"/>
      <c r="BH97" s="191"/>
      <c r="BI97" s="191"/>
      <c r="BJ97" s="191"/>
      <c r="BK97" s="191"/>
      <c r="BL97" s="191"/>
      <c r="BM97" s="191"/>
      <c r="BN97" s="191"/>
      <c r="BO97" s="191"/>
      <c r="BP97" s="191"/>
      <c r="BQ97" s="191"/>
      <c r="BR97" s="191"/>
      <c r="BS97" s="191"/>
      <c r="BT97" s="191"/>
      <c r="BU97" s="191"/>
      <c r="BV97" s="191"/>
      <c r="BW97" s="191"/>
      <c r="BX97" s="191"/>
      <c r="BY97" s="191"/>
      <c r="BZ97" s="191"/>
      <c r="CA97" s="191"/>
      <c r="CB97" s="191"/>
      <c r="CC97" s="191"/>
      <c r="CD97" s="191"/>
    </row>
    <row r="98" spans="1:82" x14ac:dyDescent="0.2">
      <c r="A98" s="35"/>
      <c r="B98" s="36">
        <v>35</v>
      </c>
      <c r="C98" s="35"/>
      <c r="D98" s="36"/>
      <c r="E98" s="157"/>
      <c r="F98" s="35"/>
      <c r="G98" s="36" t="s">
        <v>101</v>
      </c>
      <c r="H98" s="37">
        <f t="shared" ref="H98:J99" si="2">H99</f>
        <v>115000</v>
      </c>
      <c r="I98" s="37">
        <f t="shared" si="2"/>
        <v>-100000</v>
      </c>
      <c r="J98" s="37">
        <f t="shared" si="2"/>
        <v>15000</v>
      </c>
    </row>
    <row r="99" spans="1:82" ht="38.25" x14ac:dyDescent="0.2">
      <c r="A99" s="38"/>
      <c r="B99" s="39"/>
      <c r="C99" s="38">
        <v>352</v>
      </c>
      <c r="D99" s="39"/>
      <c r="E99" s="155">
        <v>11</v>
      </c>
      <c r="F99" s="38"/>
      <c r="G99" s="42" t="s">
        <v>102</v>
      </c>
      <c r="H99" s="40">
        <f t="shared" si="2"/>
        <v>115000</v>
      </c>
      <c r="I99" s="40">
        <f t="shared" si="2"/>
        <v>-100000</v>
      </c>
      <c r="J99" s="40">
        <f t="shared" si="2"/>
        <v>15000</v>
      </c>
    </row>
    <row r="100" spans="1:82" s="167" customFormat="1" x14ac:dyDescent="0.2">
      <c r="A100" s="168"/>
      <c r="B100" s="169"/>
      <c r="C100" s="168"/>
      <c r="D100" s="169">
        <v>3523</v>
      </c>
      <c r="E100" s="170"/>
      <c r="F100" s="168"/>
      <c r="G100" s="171" t="s">
        <v>103</v>
      </c>
      <c r="H100" s="172">
        <v>115000</v>
      </c>
      <c r="I100" s="172">
        <v>-100000</v>
      </c>
      <c r="J100" s="172">
        <f>H100+I100</f>
        <v>15000</v>
      </c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91"/>
      <c r="Z100" s="191"/>
      <c r="AA100" s="191"/>
      <c r="AB100" s="191"/>
      <c r="AC100" s="191"/>
      <c r="AD100" s="191"/>
      <c r="AE100" s="191"/>
      <c r="AF100" s="191"/>
      <c r="AG100" s="191"/>
      <c r="AH100" s="191"/>
      <c r="AI100" s="191"/>
      <c r="AJ100" s="191"/>
      <c r="AK100" s="191"/>
      <c r="AL100" s="191"/>
      <c r="AM100" s="191"/>
      <c r="AN100" s="191"/>
      <c r="AO100" s="191"/>
      <c r="AP100" s="191"/>
      <c r="AQ100" s="191"/>
      <c r="AR100" s="191"/>
      <c r="AS100" s="191"/>
      <c r="AT100" s="191"/>
      <c r="AU100" s="191"/>
      <c r="AV100" s="191"/>
      <c r="AW100" s="191"/>
      <c r="AX100" s="191"/>
      <c r="AY100" s="191"/>
      <c r="AZ100" s="191"/>
      <c r="BA100" s="191"/>
      <c r="BB100" s="191"/>
      <c r="BC100" s="191"/>
      <c r="BD100" s="191"/>
      <c r="BE100" s="191"/>
      <c r="BF100" s="191"/>
      <c r="BG100" s="191"/>
      <c r="BH100" s="191"/>
      <c r="BI100" s="191"/>
      <c r="BJ100" s="191"/>
      <c r="BK100" s="191"/>
      <c r="BL100" s="191"/>
      <c r="BM100" s="191"/>
      <c r="BN100" s="191"/>
      <c r="BO100" s="191"/>
      <c r="BP100" s="191"/>
      <c r="BQ100" s="191"/>
      <c r="BR100" s="191"/>
      <c r="BS100" s="191"/>
      <c r="BT100" s="191"/>
      <c r="BU100" s="191"/>
      <c r="BV100" s="191"/>
      <c r="BW100" s="191"/>
      <c r="BX100" s="191"/>
      <c r="BY100" s="191"/>
      <c r="BZ100" s="191"/>
      <c r="CA100" s="191"/>
      <c r="CB100" s="191"/>
      <c r="CC100" s="191"/>
      <c r="CD100" s="191"/>
    </row>
    <row r="101" spans="1:82" x14ac:dyDescent="0.2">
      <c r="A101" s="35"/>
      <c r="B101" s="36">
        <v>36</v>
      </c>
      <c r="C101" s="35"/>
      <c r="D101" s="36"/>
      <c r="E101" s="157"/>
      <c r="F101" s="35"/>
      <c r="G101" s="36" t="s">
        <v>104</v>
      </c>
      <c r="H101" s="37">
        <f>H102</f>
        <v>732300</v>
      </c>
      <c r="I101" s="37">
        <f>I102</f>
        <v>-108300</v>
      </c>
      <c r="J101" s="37">
        <f>J102</f>
        <v>624000</v>
      </c>
    </row>
    <row r="102" spans="1:82" x14ac:dyDescent="0.2">
      <c r="A102" s="38"/>
      <c r="B102" s="39"/>
      <c r="C102" s="38">
        <v>363</v>
      </c>
      <c r="D102" s="39"/>
      <c r="E102" s="155">
        <v>11</v>
      </c>
      <c r="F102" s="38"/>
      <c r="G102" s="39" t="s">
        <v>105</v>
      </c>
      <c r="H102" s="40">
        <f>SUM(H103:H104)</f>
        <v>732300</v>
      </c>
      <c r="I102" s="40">
        <f>SUM(I103:I104)</f>
        <v>-108300</v>
      </c>
      <c r="J102" s="40">
        <f>SUM(J103:J104)</f>
        <v>624000</v>
      </c>
    </row>
    <row r="103" spans="1:82" s="167" customFormat="1" x14ac:dyDescent="0.2">
      <c r="A103" s="168"/>
      <c r="B103" s="169"/>
      <c r="C103" s="168"/>
      <c r="D103" s="169">
        <v>3631</v>
      </c>
      <c r="E103" s="170"/>
      <c r="F103" s="168"/>
      <c r="G103" s="171" t="s">
        <v>106</v>
      </c>
      <c r="H103" s="172">
        <v>682300</v>
      </c>
      <c r="I103" s="172">
        <v>-58300</v>
      </c>
      <c r="J103" s="172">
        <f>H103+I103</f>
        <v>624000</v>
      </c>
      <c r="K103" s="167" t="s">
        <v>289</v>
      </c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91"/>
      <c r="AE103" s="191"/>
      <c r="AF103" s="191"/>
      <c r="AG103" s="191"/>
      <c r="AH103" s="191"/>
      <c r="AI103" s="191"/>
      <c r="AJ103" s="191"/>
      <c r="AK103" s="191"/>
      <c r="AL103" s="191"/>
      <c r="AM103" s="191"/>
      <c r="AN103" s="191"/>
      <c r="AO103" s="191"/>
      <c r="AP103" s="191"/>
      <c r="AQ103" s="191"/>
      <c r="AR103" s="191"/>
      <c r="AS103" s="191"/>
      <c r="AT103" s="191"/>
      <c r="AU103" s="191"/>
      <c r="AV103" s="191"/>
      <c r="AW103" s="191"/>
      <c r="AX103" s="191"/>
      <c r="AY103" s="191"/>
      <c r="AZ103" s="191"/>
      <c r="BA103" s="191"/>
      <c r="BB103" s="191"/>
      <c r="BC103" s="191"/>
      <c r="BD103" s="191"/>
      <c r="BE103" s="191"/>
      <c r="BF103" s="191"/>
      <c r="BG103" s="191"/>
      <c r="BH103" s="191"/>
      <c r="BI103" s="191"/>
      <c r="BJ103" s="191"/>
      <c r="BK103" s="191"/>
      <c r="BL103" s="191"/>
      <c r="BM103" s="191"/>
      <c r="BN103" s="191"/>
      <c r="BO103" s="191"/>
      <c r="BP103" s="191"/>
      <c r="BQ103" s="191"/>
      <c r="BR103" s="191"/>
      <c r="BS103" s="191"/>
      <c r="BT103" s="191"/>
      <c r="BU103" s="191"/>
      <c r="BV103" s="191"/>
      <c r="BW103" s="191"/>
      <c r="BX103" s="191"/>
      <c r="BY103" s="191"/>
      <c r="BZ103" s="191"/>
      <c r="CA103" s="191"/>
      <c r="CB103" s="191"/>
      <c r="CC103" s="191"/>
      <c r="CD103" s="191"/>
    </row>
    <row r="104" spans="1:82" s="167" customFormat="1" x14ac:dyDescent="0.2">
      <c r="A104" s="168"/>
      <c r="B104" s="169"/>
      <c r="C104" s="168"/>
      <c r="D104" s="169">
        <v>3632</v>
      </c>
      <c r="E104" s="170"/>
      <c r="F104" s="168"/>
      <c r="G104" s="171" t="s">
        <v>107</v>
      </c>
      <c r="H104" s="172">
        <v>50000</v>
      </c>
      <c r="I104" s="172">
        <v>-50000</v>
      </c>
      <c r="J104" s="172">
        <f>H104+I104</f>
        <v>0</v>
      </c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91"/>
      <c r="AD104" s="191"/>
      <c r="AE104" s="191"/>
      <c r="AF104" s="191"/>
      <c r="AG104" s="191"/>
      <c r="AH104" s="191"/>
      <c r="AI104" s="191"/>
      <c r="AJ104" s="191"/>
      <c r="AK104" s="191"/>
      <c r="AL104" s="191"/>
      <c r="AM104" s="191"/>
      <c r="AN104" s="191"/>
      <c r="AO104" s="191"/>
      <c r="AP104" s="191"/>
      <c r="AQ104" s="191"/>
      <c r="AR104" s="191"/>
      <c r="AS104" s="191"/>
      <c r="AT104" s="191"/>
      <c r="AU104" s="191"/>
      <c r="AV104" s="191"/>
      <c r="AW104" s="191"/>
      <c r="AX104" s="191"/>
      <c r="AY104" s="191"/>
      <c r="AZ104" s="191"/>
      <c r="BA104" s="191"/>
      <c r="BB104" s="191"/>
      <c r="BC104" s="191"/>
      <c r="BD104" s="191"/>
      <c r="BE104" s="191"/>
      <c r="BF104" s="191"/>
      <c r="BG104" s="191"/>
      <c r="BH104" s="191"/>
      <c r="BI104" s="191"/>
      <c r="BJ104" s="191"/>
      <c r="BK104" s="191"/>
      <c r="BL104" s="191"/>
      <c r="BM104" s="191"/>
      <c r="BN104" s="191"/>
      <c r="BO104" s="191"/>
      <c r="BP104" s="191"/>
      <c r="BQ104" s="191"/>
      <c r="BR104" s="191"/>
      <c r="BS104" s="191"/>
      <c r="BT104" s="191"/>
      <c r="BU104" s="191"/>
      <c r="BV104" s="191"/>
      <c r="BW104" s="191"/>
      <c r="BX104" s="191"/>
      <c r="BY104" s="191"/>
      <c r="BZ104" s="191"/>
      <c r="CA104" s="191"/>
      <c r="CB104" s="191"/>
      <c r="CC104" s="191"/>
      <c r="CD104" s="191"/>
    </row>
    <row r="105" spans="1:82" ht="25.5" x14ac:dyDescent="0.2">
      <c r="A105" s="35"/>
      <c r="B105" s="36">
        <v>37</v>
      </c>
      <c r="C105" s="35"/>
      <c r="D105" s="36"/>
      <c r="E105" s="157"/>
      <c r="F105" s="35"/>
      <c r="G105" s="41" t="s">
        <v>108</v>
      </c>
      <c r="H105" s="37">
        <f>H106</f>
        <v>370000</v>
      </c>
      <c r="I105" s="37">
        <f>I106</f>
        <v>-5100</v>
      </c>
      <c r="J105" s="37">
        <f>J106</f>
        <v>364900</v>
      </c>
    </row>
    <row r="106" spans="1:82" x14ac:dyDescent="0.2">
      <c r="A106" s="38"/>
      <c r="B106" s="39"/>
      <c r="C106" s="38">
        <v>372</v>
      </c>
      <c r="D106" s="39"/>
      <c r="E106" s="155">
        <v>11</v>
      </c>
      <c r="F106" s="38"/>
      <c r="G106" s="39" t="s">
        <v>109</v>
      </c>
      <c r="H106" s="40">
        <f>SUM(H107:H108)</f>
        <v>370000</v>
      </c>
      <c r="I106" s="40">
        <f>SUM(I107:I108)</f>
        <v>-5100</v>
      </c>
      <c r="J106" s="40">
        <f>SUM(J107:J108)</f>
        <v>364900</v>
      </c>
    </row>
    <row r="107" spans="1:82" s="167" customFormat="1" x14ac:dyDescent="0.2">
      <c r="A107" s="168"/>
      <c r="B107" s="169"/>
      <c r="C107" s="168"/>
      <c r="D107" s="169">
        <v>3721</v>
      </c>
      <c r="E107" s="170"/>
      <c r="F107" s="168"/>
      <c r="G107" s="171" t="s">
        <v>110</v>
      </c>
      <c r="H107" s="172">
        <v>320000</v>
      </c>
      <c r="I107" s="172">
        <v>3900</v>
      </c>
      <c r="J107" s="172">
        <f>H107+I107</f>
        <v>323900</v>
      </c>
      <c r="K107" s="167" t="s">
        <v>289</v>
      </c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91"/>
      <c r="Z107" s="191"/>
      <c r="AA107" s="191"/>
      <c r="AB107" s="191"/>
      <c r="AC107" s="191"/>
      <c r="AD107" s="191"/>
      <c r="AE107" s="191"/>
      <c r="AF107" s="191"/>
      <c r="AG107" s="191"/>
      <c r="AH107" s="191"/>
      <c r="AI107" s="191"/>
      <c r="AJ107" s="191"/>
      <c r="AK107" s="191"/>
      <c r="AL107" s="191"/>
      <c r="AM107" s="191"/>
      <c r="AN107" s="191"/>
      <c r="AO107" s="191"/>
      <c r="AP107" s="191"/>
      <c r="AQ107" s="191"/>
      <c r="AR107" s="191"/>
      <c r="AS107" s="191"/>
      <c r="AT107" s="191"/>
      <c r="AU107" s="191"/>
      <c r="AV107" s="191"/>
      <c r="AW107" s="191"/>
      <c r="AX107" s="191"/>
      <c r="AY107" s="191"/>
      <c r="AZ107" s="191"/>
      <c r="BA107" s="191"/>
      <c r="BB107" s="191"/>
      <c r="BC107" s="191"/>
      <c r="BD107" s="191"/>
      <c r="BE107" s="191"/>
      <c r="BF107" s="191"/>
      <c r="BG107" s="191"/>
      <c r="BH107" s="191"/>
      <c r="BI107" s="191"/>
      <c r="BJ107" s="191"/>
      <c r="BK107" s="191"/>
      <c r="BL107" s="191"/>
      <c r="BM107" s="191"/>
      <c r="BN107" s="191"/>
      <c r="BO107" s="191"/>
      <c r="BP107" s="191"/>
      <c r="BQ107" s="191"/>
      <c r="BR107" s="191"/>
      <c r="BS107" s="191"/>
      <c r="BT107" s="191"/>
      <c r="BU107" s="191"/>
      <c r="BV107" s="191"/>
      <c r="BW107" s="191"/>
      <c r="BX107" s="191"/>
      <c r="BY107" s="191"/>
      <c r="BZ107" s="191"/>
      <c r="CA107" s="191"/>
      <c r="CB107" s="191"/>
      <c r="CC107" s="191"/>
      <c r="CD107" s="191"/>
    </row>
    <row r="108" spans="1:82" s="167" customFormat="1" x14ac:dyDescent="0.2">
      <c r="A108" s="168"/>
      <c r="B108" s="169"/>
      <c r="C108" s="168"/>
      <c r="D108" s="169">
        <v>3722</v>
      </c>
      <c r="E108" s="170"/>
      <c r="F108" s="168"/>
      <c r="G108" s="171" t="s">
        <v>118</v>
      </c>
      <c r="H108" s="172">
        <v>50000</v>
      </c>
      <c r="I108" s="172">
        <v>-9000</v>
      </c>
      <c r="J108" s="172">
        <f>H108+I108</f>
        <v>41000</v>
      </c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  <c r="AA108" s="191"/>
      <c r="AB108" s="191"/>
      <c r="AC108" s="191"/>
      <c r="AD108" s="191"/>
      <c r="AE108" s="191"/>
      <c r="AF108" s="191"/>
      <c r="AG108" s="191"/>
      <c r="AH108" s="191"/>
      <c r="AI108" s="191"/>
      <c r="AJ108" s="191"/>
      <c r="AK108" s="191"/>
      <c r="AL108" s="191"/>
      <c r="AM108" s="191"/>
      <c r="AN108" s="191"/>
      <c r="AO108" s="191"/>
      <c r="AP108" s="191"/>
      <c r="AQ108" s="191"/>
      <c r="AR108" s="191"/>
      <c r="AS108" s="191"/>
      <c r="AT108" s="191"/>
      <c r="AU108" s="191"/>
      <c r="AV108" s="191"/>
      <c r="AW108" s="191"/>
      <c r="AX108" s="191"/>
      <c r="AY108" s="191"/>
      <c r="AZ108" s="191"/>
      <c r="BA108" s="191"/>
      <c r="BB108" s="191"/>
      <c r="BC108" s="191"/>
      <c r="BD108" s="191"/>
      <c r="BE108" s="191"/>
      <c r="BF108" s="191"/>
      <c r="BG108" s="191"/>
      <c r="BH108" s="191"/>
      <c r="BI108" s="191"/>
      <c r="BJ108" s="191"/>
      <c r="BK108" s="191"/>
      <c r="BL108" s="191"/>
      <c r="BM108" s="191"/>
      <c r="BN108" s="191"/>
      <c r="BO108" s="191"/>
      <c r="BP108" s="191"/>
      <c r="BQ108" s="191"/>
      <c r="BR108" s="191"/>
      <c r="BS108" s="191"/>
      <c r="BT108" s="191"/>
      <c r="BU108" s="191"/>
      <c r="BV108" s="191"/>
      <c r="BW108" s="191"/>
      <c r="BX108" s="191"/>
      <c r="BY108" s="191"/>
      <c r="BZ108" s="191"/>
      <c r="CA108" s="191"/>
      <c r="CB108" s="191"/>
      <c r="CC108" s="191"/>
      <c r="CD108" s="191"/>
    </row>
    <row r="109" spans="1:82" x14ac:dyDescent="0.2">
      <c r="A109" s="35"/>
      <c r="B109" s="36">
        <v>38</v>
      </c>
      <c r="C109" s="35"/>
      <c r="D109" s="36"/>
      <c r="E109" s="157"/>
      <c r="F109" s="35"/>
      <c r="G109" s="36" t="s">
        <v>120</v>
      </c>
      <c r="H109" s="37">
        <f>H110+H112+H114+H116</f>
        <v>608500</v>
      </c>
      <c r="I109" s="37">
        <f>I110+I112+I114+I116</f>
        <v>-103500</v>
      </c>
      <c r="J109" s="37">
        <f>J110+J112+J114+J116</f>
        <v>505000</v>
      </c>
    </row>
    <row r="110" spans="1:82" x14ac:dyDescent="0.2">
      <c r="A110" s="38"/>
      <c r="B110" s="39"/>
      <c r="C110" s="38">
        <v>381</v>
      </c>
      <c r="D110" s="39"/>
      <c r="E110" s="155">
        <v>11</v>
      </c>
      <c r="F110" s="38"/>
      <c r="G110" s="39" t="s">
        <v>61</v>
      </c>
      <c r="H110" s="40">
        <f>H111</f>
        <v>385500</v>
      </c>
      <c r="I110" s="40">
        <f>I111</f>
        <v>-46500</v>
      </c>
      <c r="J110" s="40">
        <f>J111</f>
        <v>339000</v>
      </c>
    </row>
    <row r="111" spans="1:82" s="167" customFormat="1" x14ac:dyDescent="0.2">
      <c r="A111" s="168"/>
      <c r="B111" s="169"/>
      <c r="C111" s="168"/>
      <c r="D111" s="169">
        <v>3811</v>
      </c>
      <c r="E111" s="170"/>
      <c r="F111" s="168"/>
      <c r="G111" s="171" t="s">
        <v>121</v>
      </c>
      <c r="H111" s="172">
        <v>385500</v>
      </c>
      <c r="I111" s="172">
        <v>-46500</v>
      </c>
      <c r="J111" s="172">
        <f>H111+I111</f>
        <v>339000</v>
      </c>
      <c r="K111" s="167" t="s">
        <v>289</v>
      </c>
      <c r="L111" s="191"/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  <c r="W111" s="191"/>
      <c r="X111" s="191"/>
      <c r="Y111" s="191"/>
      <c r="Z111" s="191"/>
      <c r="AA111" s="191"/>
      <c r="AB111" s="191"/>
      <c r="AC111" s="191"/>
      <c r="AD111" s="191"/>
      <c r="AE111" s="191"/>
      <c r="AF111" s="191"/>
      <c r="AG111" s="191"/>
      <c r="AH111" s="191"/>
      <c r="AI111" s="191"/>
      <c r="AJ111" s="191"/>
      <c r="AK111" s="191"/>
      <c r="AL111" s="191"/>
      <c r="AM111" s="191"/>
      <c r="AN111" s="191"/>
      <c r="AO111" s="191"/>
      <c r="AP111" s="191"/>
      <c r="AQ111" s="191"/>
      <c r="AR111" s="191"/>
      <c r="AS111" s="191"/>
      <c r="AT111" s="191"/>
      <c r="AU111" s="191"/>
      <c r="AV111" s="191"/>
      <c r="AW111" s="191"/>
      <c r="AX111" s="191"/>
      <c r="AY111" s="191"/>
      <c r="AZ111" s="191"/>
      <c r="BA111" s="191"/>
      <c r="BB111" s="191"/>
      <c r="BC111" s="191"/>
      <c r="BD111" s="191"/>
      <c r="BE111" s="191"/>
      <c r="BF111" s="191"/>
      <c r="BG111" s="191"/>
      <c r="BH111" s="191"/>
      <c r="BI111" s="191"/>
      <c r="BJ111" s="191"/>
      <c r="BK111" s="191"/>
      <c r="BL111" s="191"/>
      <c r="BM111" s="191"/>
      <c r="BN111" s="191"/>
      <c r="BO111" s="191"/>
      <c r="BP111" s="191"/>
      <c r="BQ111" s="191"/>
      <c r="BR111" s="191"/>
      <c r="BS111" s="191"/>
      <c r="BT111" s="191"/>
      <c r="BU111" s="191"/>
      <c r="BV111" s="191"/>
      <c r="BW111" s="191"/>
      <c r="BX111" s="191"/>
      <c r="BY111" s="191"/>
      <c r="BZ111" s="191"/>
      <c r="CA111" s="191"/>
      <c r="CB111" s="191"/>
      <c r="CC111" s="191"/>
      <c r="CD111" s="191"/>
    </row>
    <row r="112" spans="1:82" x14ac:dyDescent="0.2">
      <c r="A112" s="38"/>
      <c r="B112" s="39"/>
      <c r="C112" s="38">
        <v>382</v>
      </c>
      <c r="D112" s="39"/>
      <c r="E112" s="155">
        <v>11</v>
      </c>
      <c r="F112" s="38"/>
      <c r="G112" s="39" t="s">
        <v>122</v>
      </c>
      <c r="H112" s="40">
        <f>H113</f>
        <v>13000</v>
      </c>
      <c r="I112" s="40">
        <f>I113</f>
        <v>0</v>
      </c>
      <c r="J112" s="40">
        <f>J113</f>
        <v>13000</v>
      </c>
    </row>
    <row r="113" spans="1:82" s="167" customFormat="1" x14ac:dyDescent="0.2">
      <c r="A113" s="168"/>
      <c r="B113" s="169"/>
      <c r="C113" s="168"/>
      <c r="D113" s="169">
        <v>3821</v>
      </c>
      <c r="E113" s="170"/>
      <c r="F113" s="168"/>
      <c r="G113" s="171" t="s">
        <v>123</v>
      </c>
      <c r="H113" s="172">
        <v>13000</v>
      </c>
      <c r="I113" s="172">
        <v>0</v>
      </c>
      <c r="J113" s="172">
        <f>H113+I113</f>
        <v>13000</v>
      </c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1"/>
      <c r="AB113" s="191"/>
      <c r="AC113" s="191"/>
      <c r="AD113" s="191"/>
      <c r="AE113" s="191"/>
      <c r="AF113" s="191"/>
      <c r="AG113" s="191"/>
      <c r="AH113" s="191"/>
      <c r="AI113" s="191"/>
      <c r="AJ113" s="191"/>
      <c r="AK113" s="191"/>
      <c r="AL113" s="191"/>
      <c r="AM113" s="191"/>
      <c r="AN113" s="191"/>
      <c r="AO113" s="191"/>
      <c r="AP113" s="191"/>
      <c r="AQ113" s="191"/>
      <c r="AR113" s="191"/>
      <c r="AS113" s="191"/>
      <c r="AT113" s="191"/>
      <c r="AU113" s="191"/>
      <c r="AV113" s="191"/>
      <c r="AW113" s="191"/>
      <c r="AX113" s="191"/>
      <c r="AY113" s="191"/>
      <c r="AZ113" s="191"/>
      <c r="BA113" s="191"/>
      <c r="BB113" s="191"/>
      <c r="BC113" s="191"/>
      <c r="BD113" s="191"/>
      <c r="BE113" s="191"/>
      <c r="BF113" s="191"/>
      <c r="BG113" s="191"/>
      <c r="BH113" s="191"/>
      <c r="BI113" s="191"/>
      <c r="BJ113" s="191"/>
      <c r="BK113" s="191"/>
      <c r="BL113" s="191"/>
      <c r="BM113" s="191"/>
      <c r="BN113" s="191"/>
      <c r="BO113" s="191"/>
      <c r="BP113" s="191"/>
      <c r="BQ113" s="191"/>
      <c r="BR113" s="191"/>
      <c r="BS113" s="191"/>
      <c r="BT113" s="191"/>
      <c r="BU113" s="191"/>
      <c r="BV113" s="191"/>
      <c r="BW113" s="191"/>
      <c r="BX113" s="191"/>
      <c r="BY113" s="191"/>
      <c r="BZ113" s="191"/>
      <c r="CA113" s="191"/>
      <c r="CB113" s="191"/>
      <c r="CC113" s="191"/>
      <c r="CD113" s="191"/>
    </row>
    <row r="114" spans="1:82" x14ac:dyDescent="0.2">
      <c r="A114" s="38"/>
      <c r="B114" s="39"/>
      <c r="C114" s="38">
        <v>383</v>
      </c>
      <c r="D114" s="39"/>
      <c r="E114" s="155">
        <v>11</v>
      </c>
      <c r="F114" s="38"/>
      <c r="G114" s="39" t="s">
        <v>124</v>
      </c>
      <c r="H114" s="40">
        <f>H115</f>
        <v>0</v>
      </c>
      <c r="I114" s="40">
        <f>I115</f>
        <v>0</v>
      </c>
      <c r="J114" s="40">
        <f>J115</f>
        <v>0</v>
      </c>
    </row>
    <row r="115" spans="1:82" s="179" customFormat="1" x14ac:dyDescent="0.2">
      <c r="A115" s="175"/>
      <c r="B115" s="176"/>
      <c r="C115" s="175"/>
      <c r="D115" s="176">
        <v>3831</v>
      </c>
      <c r="E115" s="162"/>
      <c r="F115" s="175"/>
      <c r="G115" s="177" t="s">
        <v>124</v>
      </c>
      <c r="H115" s="178">
        <v>0</v>
      </c>
      <c r="I115" s="178">
        <v>0</v>
      </c>
      <c r="J115" s="178">
        <f>H115+I115</f>
        <v>0</v>
      </c>
      <c r="K115" s="167" t="s">
        <v>289</v>
      </c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  <c r="AR115" s="191"/>
      <c r="AS115" s="191"/>
      <c r="AT115" s="191"/>
      <c r="AU115" s="191"/>
      <c r="AV115" s="191"/>
      <c r="AW115" s="191"/>
      <c r="AX115" s="191"/>
      <c r="AY115" s="191"/>
      <c r="AZ115" s="191"/>
      <c r="BA115" s="191"/>
      <c r="BB115" s="191"/>
      <c r="BC115" s="191"/>
      <c r="BD115" s="191"/>
      <c r="BE115" s="191"/>
      <c r="BF115" s="191"/>
      <c r="BG115" s="191"/>
      <c r="BH115" s="191"/>
      <c r="BI115" s="191"/>
      <c r="BJ115" s="191"/>
      <c r="BK115" s="191"/>
      <c r="BL115" s="191"/>
      <c r="BM115" s="191"/>
      <c r="BN115" s="191"/>
      <c r="BO115" s="191"/>
      <c r="BP115" s="191"/>
      <c r="BQ115" s="191"/>
      <c r="BR115" s="191"/>
      <c r="BS115" s="191"/>
      <c r="BT115" s="191"/>
      <c r="BU115" s="191"/>
      <c r="BV115" s="191"/>
      <c r="BW115" s="191"/>
      <c r="BX115" s="191"/>
      <c r="BY115" s="191"/>
      <c r="BZ115" s="191"/>
      <c r="CA115" s="191"/>
      <c r="CB115" s="191"/>
      <c r="CC115" s="191"/>
      <c r="CD115" s="191"/>
    </row>
    <row r="116" spans="1:82" x14ac:dyDescent="0.2">
      <c r="A116" s="38"/>
      <c r="B116" s="39"/>
      <c r="C116" s="38">
        <v>386</v>
      </c>
      <c r="D116" s="39"/>
      <c r="E116" s="155">
        <v>11</v>
      </c>
      <c r="F116" s="38"/>
      <c r="G116" s="39" t="s">
        <v>125</v>
      </c>
      <c r="H116" s="40">
        <f>H117</f>
        <v>210000</v>
      </c>
      <c r="I116" s="40">
        <f>I117</f>
        <v>-57000</v>
      </c>
      <c r="J116" s="40">
        <f>J117</f>
        <v>153000</v>
      </c>
    </row>
    <row r="117" spans="1:82" s="167" customFormat="1" x14ac:dyDescent="0.2">
      <c r="A117" s="168"/>
      <c r="B117" s="169"/>
      <c r="C117" s="168"/>
      <c r="D117" s="169">
        <v>3861</v>
      </c>
      <c r="E117" s="170"/>
      <c r="F117" s="168"/>
      <c r="G117" s="171" t="s">
        <v>126</v>
      </c>
      <c r="H117" s="172">
        <v>210000</v>
      </c>
      <c r="I117" s="172">
        <v>-57000</v>
      </c>
      <c r="J117" s="172">
        <f>H117+I117</f>
        <v>153000</v>
      </c>
      <c r="L117" s="191"/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  <c r="AF117" s="191"/>
      <c r="AG117" s="191"/>
      <c r="AH117" s="191"/>
      <c r="AI117" s="191"/>
      <c r="AJ117" s="191"/>
      <c r="AK117" s="191"/>
      <c r="AL117" s="191"/>
      <c r="AM117" s="191"/>
      <c r="AN117" s="191"/>
      <c r="AO117" s="191"/>
      <c r="AP117" s="191"/>
      <c r="AQ117" s="191"/>
      <c r="AR117" s="191"/>
      <c r="AS117" s="191"/>
      <c r="AT117" s="191"/>
      <c r="AU117" s="191"/>
      <c r="AV117" s="191"/>
      <c r="AW117" s="191"/>
      <c r="AX117" s="191"/>
      <c r="AY117" s="191"/>
      <c r="AZ117" s="191"/>
      <c r="BA117" s="191"/>
      <c r="BB117" s="191"/>
      <c r="BC117" s="191"/>
      <c r="BD117" s="191"/>
      <c r="BE117" s="191"/>
      <c r="BF117" s="191"/>
      <c r="BG117" s="191"/>
      <c r="BH117" s="191"/>
      <c r="BI117" s="191"/>
      <c r="BJ117" s="191"/>
      <c r="BK117" s="191"/>
      <c r="BL117" s="191"/>
      <c r="BM117" s="191"/>
      <c r="BN117" s="191"/>
      <c r="BO117" s="191"/>
      <c r="BP117" s="191"/>
      <c r="BQ117" s="191"/>
      <c r="BR117" s="191"/>
      <c r="BS117" s="191"/>
      <c r="BT117" s="191"/>
      <c r="BU117" s="191"/>
      <c r="BV117" s="191"/>
      <c r="BW117" s="191"/>
      <c r="BX117" s="191"/>
      <c r="BY117" s="191"/>
      <c r="BZ117" s="191"/>
      <c r="CA117" s="191"/>
      <c r="CB117" s="191"/>
      <c r="CC117" s="191"/>
      <c r="CD117" s="191"/>
    </row>
    <row r="118" spans="1:82" x14ac:dyDescent="0.2">
      <c r="A118" s="31">
        <v>4</v>
      </c>
      <c r="B118" s="32"/>
      <c r="C118" s="31"/>
      <c r="D118" s="32"/>
      <c r="E118" s="156"/>
      <c r="F118" s="31"/>
      <c r="G118" s="32" t="s">
        <v>127</v>
      </c>
      <c r="H118" s="33">
        <f>H119+H125</f>
        <v>2592200</v>
      </c>
      <c r="I118" s="33">
        <f>I119+I125</f>
        <v>-1439700</v>
      </c>
      <c r="J118" s="33">
        <f>J119+J125</f>
        <v>1152500</v>
      </c>
    </row>
    <row r="119" spans="1:82" x14ac:dyDescent="0.2">
      <c r="A119" s="35"/>
      <c r="B119" s="36">
        <v>41</v>
      </c>
      <c r="C119" s="35"/>
      <c r="D119" s="36"/>
      <c r="E119" s="157"/>
      <c r="F119" s="35"/>
      <c r="G119" s="36" t="s">
        <v>128</v>
      </c>
      <c r="H119" s="37">
        <f>H120+H122</f>
        <v>962200</v>
      </c>
      <c r="I119" s="37">
        <f>I120+I122</f>
        <v>-950200</v>
      </c>
      <c r="J119" s="37">
        <f>J120+J122</f>
        <v>12000</v>
      </c>
    </row>
    <row r="120" spans="1:82" x14ac:dyDescent="0.2">
      <c r="A120" s="38"/>
      <c r="B120" s="39"/>
      <c r="C120" s="38">
        <v>411</v>
      </c>
      <c r="D120" s="39"/>
      <c r="E120" s="155">
        <v>11</v>
      </c>
      <c r="F120" s="38"/>
      <c r="G120" s="39" t="s">
        <v>129</v>
      </c>
      <c r="H120" s="40">
        <f>H121</f>
        <v>0</v>
      </c>
      <c r="I120" s="40">
        <f>I121</f>
        <v>0</v>
      </c>
      <c r="J120" s="40">
        <f>J121</f>
        <v>0</v>
      </c>
    </row>
    <row r="121" spans="1:82" s="167" customFormat="1" x14ac:dyDescent="0.2">
      <c r="A121" s="180"/>
      <c r="B121" s="181"/>
      <c r="C121" s="180"/>
      <c r="D121" s="182">
        <v>4111</v>
      </c>
      <c r="E121" s="183"/>
      <c r="F121" s="180"/>
      <c r="G121" s="184" t="s">
        <v>62</v>
      </c>
      <c r="H121" s="185">
        <v>0</v>
      </c>
      <c r="I121" s="185">
        <v>0</v>
      </c>
      <c r="J121" s="186">
        <f>H121+I121</f>
        <v>0</v>
      </c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  <c r="AF121" s="191"/>
      <c r="AG121" s="191"/>
      <c r="AH121" s="191"/>
      <c r="AI121" s="191"/>
      <c r="AJ121" s="191"/>
      <c r="AK121" s="191"/>
      <c r="AL121" s="191"/>
      <c r="AM121" s="191"/>
      <c r="AN121" s="191"/>
      <c r="AO121" s="191"/>
      <c r="AP121" s="191"/>
      <c r="AQ121" s="191"/>
      <c r="AR121" s="191"/>
      <c r="AS121" s="191"/>
      <c r="AT121" s="191"/>
      <c r="AU121" s="191"/>
      <c r="AV121" s="191"/>
      <c r="AW121" s="191"/>
      <c r="AX121" s="191"/>
      <c r="AY121" s="191"/>
      <c r="AZ121" s="191"/>
      <c r="BA121" s="191"/>
      <c r="BB121" s="191"/>
      <c r="BC121" s="191"/>
      <c r="BD121" s="191"/>
      <c r="BE121" s="191"/>
      <c r="BF121" s="191"/>
      <c r="BG121" s="191"/>
      <c r="BH121" s="191"/>
      <c r="BI121" s="191"/>
      <c r="BJ121" s="191"/>
      <c r="BK121" s="191"/>
      <c r="BL121" s="191"/>
      <c r="BM121" s="191"/>
      <c r="BN121" s="191"/>
      <c r="BO121" s="191"/>
      <c r="BP121" s="191"/>
      <c r="BQ121" s="191"/>
      <c r="BR121" s="191"/>
      <c r="BS121" s="191"/>
      <c r="BT121" s="191"/>
      <c r="BU121" s="191"/>
      <c r="BV121" s="191"/>
      <c r="BW121" s="191"/>
      <c r="BX121" s="191"/>
      <c r="BY121" s="191"/>
      <c r="BZ121" s="191"/>
      <c r="CA121" s="191"/>
      <c r="CB121" s="191"/>
      <c r="CC121" s="191"/>
      <c r="CD121" s="191"/>
    </row>
    <row r="122" spans="1:82" x14ac:dyDescent="0.2">
      <c r="A122" s="38"/>
      <c r="B122" s="39"/>
      <c r="C122" s="38">
        <v>412</v>
      </c>
      <c r="D122" s="39"/>
      <c r="E122" s="155">
        <v>11</v>
      </c>
      <c r="F122" s="38"/>
      <c r="G122" s="39" t="s">
        <v>130</v>
      </c>
      <c r="H122" s="40">
        <f>SUM(H123:H124)</f>
        <v>962200</v>
      </c>
      <c r="I122" s="40">
        <f>SUM(I123:I124)</f>
        <v>-950200</v>
      </c>
      <c r="J122" s="40">
        <f>SUM(J123:J124)</f>
        <v>12000</v>
      </c>
    </row>
    <row r="123" spans="1:82" s="167" customFormat="1" x14ac:dyDescent="0.2">
      <c r="A123" s="168"/>
      <c r="B123" s="169"/>
      <c r="C123" s="168"/>
      <c r="D123" s="169">
        <v>4124</v>
      </c>
      <c r="E123" s="170"/>
      <c r="F123" s="168"/>
      <c r="G123" s="171" t="s">
        <v>131</v>
      </c>
      <c r="H123" s="172">
        <v>900000</v>
      </c>
      <c r="I123" s="172">
        <v>-900000</v>
      </c>
      <c r="J123" s="172">
        <f>H123+I123</f>
        <v>0</v>
      </c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  <c r="AF123" s="191"/>
      <c r="AG123" s="191"/>
      <c r="AH123" s="191"/>
      <c r="AI123" s="191"/>
      <c r="AJ123" s="191"/>
      <c r="AK123" s="191"/>
      <c r="AL123" s="191"/>
      <c r="AM123" s="191"/>
      <c r="AN123" s="191"/>
      <c r="AO123" s="191"/>
      <c r="AP123" s="191"/>
      <c r="AQ123" s="191"/>
      <c r="AR123" s="191"/>
      <c r="AS123" s="191"/>
      <c r="AT123" s="191"/>
      <c r="AU123" s="191"/>
      <c r="AV123" s="191"/>
      <c r="AW123" s="191"/>
      <c r="AX123" s="191"/>
      <c r="AY123" s="191"/>
      <c r="AZ123" s="191"/>
      <c r="BA123" s="191"/>
      <c r="BB123" s="191"/>
      <c r="BC123" s="191"/>
      <c r="BD123" s="191"/>
      <c r="BE123" s="191"/>
      <c r="BF123" s="191"/>
      <c r="BG123" s="191"/>
      <c r="BH123" s="191"/>
      <c r="BI123" s="191"/>
      <c r="BJ123" s="191"/>
      <c r="BK123" s="191"/>
      <c r="BL123" s="191"/>
      <c r="BM123" s="191"/>
      <c r="BN123" s="191"/>
      <c r="BO123" s="191"/>
      <c r="BP123" s="191"/>
      <c r="BQ123" s="191"/>
      <c r="BR123" s="191"/>
      <c r="BS123" s="191"/>
      <c r="BT123" s="191"/>
      <c r="BU123" s="191"/>
      <c r="BV123" s="191"/>
      <c r="BW123" s="191"/>
      <c r="BX123" s="191"/>
      <c r="BY123" s="191"/>
      <c r="BZ123" s="191"/>
      <c r="CA123" s="191"/>
      <c r="CB123" s="191"/>
      <c r="CC123" s="191"/>
      <c r="CD123" s="191"/>
    </row>
    <row r="124" spans="1:82" s="167" customFormat="1" x14ac:dyDescent="0.2">
      <c r="A124" s="168"/>
      <c r="B124" s="169"/>
      <c r="C124" s="168"/>
      <c r="D124" s="169">
        <v>4126</v>
      </c>
      <c r="E124" s="170"/>
      <c r="F124" s="168"/>
      <c r="G124" s="171" t="s">
        <v>134</v>
      </c>
      <c r="H124" s="172">
        <v>62200</v>
      </c>
      <c r="I124" s="172">
        <v>-50200</v>
      </c>
      <c r="J124" s="172">
        <f>H124+I124</f>
        <v>12000</v>
      </c>
      <c r="K124" s="167" t="s">
        <v>289</v>
      </c>
      <c r="L124" s="191"/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  <c r="AF124" s="191"/>
      <c r="AG124" s="191"/>
      <c r="AH124" s="191"/>
      <c r="AI124" s="191"/>
      <c r="AJ124" s="191"/>
      <c r="AK124" s="191"/>
      <c r="AL124" s="191"/>
      <c r="AM124" s="191"/>
      <c r="AN124" s="191"/>
      <c r="AO124" s="191"/>
      <c r="AP124" s="191"/>
      <c r="AQ124" s="191"/>
      <c r="AR124" s="191"/>
      <c r="AS124" s="191"/>
      <c r="AT124" s="191"/>
      <c r="AU124" s="191"/>
      <c r="AV124" s="191"/>
      <c r="AW124" s="191"/>
      <c r="AX124" s="191"/>
      <c r="AY124" s="191"/>
      <c r="AZ124" s="191"/>
      <c r="BA124" s="191"/>
      <c r="BB124" s="191"/>
      <c r="BC124" s="191"/>
      <c r="BD124" s="191"/>
      <c r="BE124" s="191"/>
      <c r="BF124" s="191"/>
      <c r="BG124" s="191"/>
      <c r="BH124" s="191"/>
      <c r="BI124" s="191"/>
      <c r="BJ124" s="191"/>
      <c r="BK124" s="191"/>
      <c r="BL124" s="191"/>
      <c r="BM124" s="191"/>
      <c r="BN124" s="191"/>
      <c r="BO124" s="191"/>
      <c r="BP124" s="191"/>
      <c r="BQ124" s="191"/>
      <c r="BR124" s="191"/>
      <c r="BS124" s="191"/>
      <c r="BT124" s="191"/>
      <c r="BU124" s="191"/>
      <c r="BV124" s="191"/>
      <c r="BW124" s="191"/>
      <c r="BX124" s="191"/>
      <c r="BY124" s="191"/>
      <c r="BZ124" s="191"/>
      <c r="CA124" s="191"/>
      <c r="CB124" s="191"/>
      <c r="CC124" s="191"/>
      <c r="CD124" s="191"/>
    </row>
    <row r="125" spans="1:82" x14ac:dyDescent="0.2">
      <c r="A125" s="35"/>
      <c r="B125" s="36">
        <v>42</v>
      </c>
      <c r="C125" s="35"/>
      <c r="D125" s="36"/>
      <c r="E125" s="157"/>
      <c r="F125" s="35"/>
      <c r="G125" s="36" t="s">
        <v>136</v>
      </c>
      <c r="H125" s="37">
        <f>H126+H130+H133</f>
        <v>1630000</v>
      </c>
      <c r="I125" s="37">
        <f>I126+I130+I133</f>
        <v>-489500</v>
      </c>
      <c r="J125" s="37">
        <f>J126+J130+J133</f>
        <v>1140500</v>
      </c>
    </row>
    <row r="126" spans="1:82" x14ac:dyDescent="0.2">
      <c r="A126" s="38"/>
      <c r="B126" s="39"/>
      <c r="C126" s="38">
        <v>421</v>
      </c>
      <c r="D126" s="39"/>
      <c r="E126" s="155">
        <v>11</v>
      </c>
      <c r="F126" s="38"/>
      <c r="G126" s="39" t="s">
        <v>137</v>
      </c>
      <c r="H126" s="40">
        <f>SUM(H127:H129)</f>
        <v>1595000</v>
      </c>
      <c r="I126" s="40">
        <f>SUM(I127:I129)</f>
        <v>-464000</v>
      </c>
      <c r="J126" s="40">
        <f>SUM(J127:J129)</f>
        <v>1131000</v>
      </c>
    </row>
    <row r="127" spans="1:82" s="167" customFormat="1" x14ac:dyDescent="0.2">
      <c r="A127" s="168"/>
      <c r="B127" s="169"/>
      <c r="C127" s="168"/>
      <c r="D127" s="169">
        <v>4212</v>
      </c>
      <c r="E127" s="170"/>
      <c r="F127" s="168"/>
      <c r="G127" s="171" t="s">
        <v>138</v>
      </c>
      <c r="H127" s="172">
        <v>0</v>
      </c>
      <c r="I127" s="172">
        <v>0</v>
      </c>
      <c r="J127" s="172">
        <f>H127+I127</f>
        <v>0</v>
      </c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  <c r="AF127" s="191"/>
      <c r="AG127" s="191"/>
      <c r="AH127" s="191"/>
      <c r="AI127" s="191"/>
      <c r="AJ127" s="191"/>
      <c r="AK127" s="191"/>
      <c r="AL127" s="191"/>
      <c r="AM127" s="191"/>
      <c r="AN127" s="191"/>
      <c r="AO127" s="191"/>
      <c r="AP127" s="191"/>
      <c r="AQ127" s="191"/>
      <c r="AR127" s="191"/>
      <c r="AS127" s="191"/>
      <c r="AT127" s="191"/>
      <c r="AU127" s="191"/>
      <c r="AV127" s="191"/>
      <c r="AW127" s="191"/>
      <c r="AX127" s="191"/>
      <c r="AY127" s="191"/>
      <c r="AZ127" s="191"/>
      <c r="BA127" s="191"/>
      <c r="BB127" s="191"/>
      <c r="BC127" s="191"/>
      <c r="BD127" s="191"/>
      <c r="BE127" s="191"/>
      <c r="BF127" s="191"/>
      <c r="BG127" s="191"/>
      <c r="BH127" s="191"/>
      <c r="BI127" s="191"/>
      <c r="BJ127" s="191"/>
      <c r="BK127" s="191"/>
      <c r="BL127" s="191"/>
      <c r="BM127" s="191"/>
      <c r="BN127" s="191"/>
      <c r="BO127" s="191"/>
      <c r="BP127" s="191"/>
      <c r="BQ127" s="191"/>
      <c r="BR127" s="191"/>
      <c r="BS127" s="191"/>
      <c r="BT127" s="191"/>
      <c r="BU127" s="191"/>
      <c r="BV127" s="191"/>
      <c r="BW127" s="191"/>
      <c r="BX127" s="191"/>
      <c r="BY127" s="191"/>
      <c r="BZ127" s="191"/>
      <c r="CA127" s="191"/>
      <c r="CB127" s="191"/>
      <c r="CC127" s="191"/>
      <c r="CD127" s="191"/>
    </row>
    <row r="128" spans="1:82" s="167" customFormat="1" x14ac:dyDescent="0.2">
      <c r="A128" s="168"/>
      <c r="B128" s="169"/>
      <c r="C128" s="168"/>
      <c r="D128" s="169">
        <v>4213</v>
      </c>
      <c r="E128" s="170"/>
      <c r="F128" s="168"/>
      <c r="G128" s="171" t="s">
        <v>139</v>
      </c>
      <c r="H128" s="172">
        <v>545000</v>
      </c>
      <c r="I128" s="172">
        <v>73000</v>
      </c>
      <c r="J128" s="172">
        <f>H128+I128</f>
        <v>618000</v>
      </c>
      <c r="K128" s="167" t="s">
        <v>289</v>
      </c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  <c r="AF128" s="191"/>
      <c r="AG128" s="191"/>
      <c r="AH128" s="191"/>
      <c r="AI128" s="191"/>
      <c r="AJ128" s="191"/>
      <c r="AK128" s="191"/>
      <c r="AL128" s="191"/>
      <c r="AM128" s="191"/>
      <c r="AN128" s="191"/>
      <c r="AO128" s="191"/>
      <c r="AP128" s="191"/>
      <c r="AQ128" s="191"/>
      <c r="AR128" s="191"/>
      <c r="AS128" s="191"/>
      <c r="AT128" s="191"/>
      <c r="AU128" s="191"/>
      <c r="AV128" s="191"/>
      <c r="AW128" s="191"/>
      <c r="AX128" s="191"/>
      <c r="AY128" s="191"/>
      <c r="AZ128" s="191"/>
      <c r="BA128" s="191"/>
      <c r="BB128" s="191"/>
      <c r="BC128" s="191"/>
      <c r="BD128" s="191"/>
      <c r="BE128" s="191"/>
      <c r="BF128" s="191"/>
      <c r="BG128" s="191"/>
      <c r="BH128" s="191"/>
      <c r="BI128" s="191"/>
      <c r="BJ128" s="191"/>
      <c r="BK128" s="191"/>
      <c r="BL128" s="191"/>
      <c r="BM128" s="191"/>
      <c r="BN128" s="191"/>
      <c r="BO128" s="191"/>
      <c r="BP128" s="191"/>
      <c r="BQ128" s="191"/>
      <c r="BR128" s="191"/>
      <c r="BS128" s="191"/>
      <c r="BT128" s="191"/>
      <c r="BU128" s="191"/>
      <c r="BV128" s="191"/>
      <c r="BW128" s="191"/>
      <c r="BX128" s="191"/>
      <c r="BY128" s="191"/>
      <c r="BZ128" s="191"/>
      <c r="CA128" s="191"/>
      <c r="CB128" s="191"/>
      <c r="CC128" s="191"/>
      <c r="CD128" s="191"/>
    </row>
    <row r="129" spans="1:82" s="167" customFormat="1" x14ac:dyDescent="0.2">
      <c r="A129" s="168"/>
      <c r="B129" s="169"/>
      <c r="C129" s="168"/>
      <c r="D129" s="169">
        <v>4214</v>
      </c>
      <c r="E129" s="170"/>
      <c r="F129" s="168"/>
      <c r="G129" s="171" t="s">
        <v>141</v>
      </c>
      <c r="H129" s="172">
        <v>1050000</v>
      </c>
      <c r="I129" s="172">
        <v>-537000</v>
      </c>
      <c r="J129" s="172">
        <f>H129+I129</f>
        <v>513000</v>
      </c>
      <c r="K129" s="167" t="s">
        <v>289</v>
      </c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91"/>
      <c r="Z129" s="191"/>
      <c r="AA129" s="191"/>
      <c r="AB129" s="191"/>
      <c r="AC129" s="191"/>
      <c r="AD129" s="191"/>
      <c r="AE129" s="191"/>
      <c r="AF129" s="191"/>
      <c r="AG129" s="191"/>
      <c r="AH129" s="191"/>
      <c r="AI129" s="191"/>
      <c r="AJ129" s="191"/>
      <c r="AK129" s="191"/>
      <c r="AL129" s="191"/>
      <c r="AM129" s="191"/>
      <c r="AN129" s="191"/>
      <c r="AO129" s="191"/>
      <c r="AP129" s="191"/>
      <c r="AQ129" s="191"/>
      <c r="AR129" s="191"/>
      <c r="AS129" s="191"/>
      <c r="AT129" s="191"/>
      <c r="AU129" s="191"/>
      <c r="AV129" s="191"/>
      <c r="AW129" s="191"/>
      <c r="AX129" s="191"/>
      <c r="AY129" s="191"/>
      <c r="AZ129" s="191"/>
      <c r="BA129" s="191"/>
      <c r="BB129" s="191"/>
      <c r="BC129" s="191"/>
      <c r="BD129" s="191"/>
      <c r="BE129" s="191"/>
      <c r="BF129" s="191"/>
      <c r="BG129" s="191"/>
      <c r="BH129" s="191"/>
      <c r="BI129" s="191"/>
      <c r="BJ129" s="191"/>
      <c r="BK129" s="191"/>
      <c r="BL129" s="191"/>
      <c r="BM129" s="191"/>
      <c r="BN129" s="191"/>
      <c r="BO129" s="191"/>
      <c r="BP129" s="191"/>
      <c r="BQ129" s="191"/>
      <c r="BR129" s="191"/>
      <c r="BS129" s="191"/>
      <c r="BT129" s="191"/>
      <c r="BU129" s="191"/>
      <c r="BV129" s="191"/>
      <c r="BW129" s="191"/>
      <c r="BX129" s="191"/>
      <c r="BY129" s="191"/>
      <c r="BZ129" s="191"/>
      <c r="CA129" s="191"/>
      <c r="CB129" s="191"/>
      <c r="CC129" s="191"/>
      <c r="CD129" s="191"/>
    </row>
    <row r="130" spans="1:82" x14ac:dyDescent="0.2">
      <c r="A130" s="38"/>
      <c r="B130" s="39"/>
      <c r="C130" s="38">
        <v>422</v>
      </c>
      <c r="D130" s="39"/>
      <c r="E130" s="155">
        <v>11</v>
      </c>
      <c r="F130" s="38"/>
      <c r="G130" s="39" t="s">
        <v>142</v>
      </c>
      <c r="H130" s="40">
        <f>SUM(H131:H132)</f>
        <v>25000</v>
      </c>
      <c r="I130" s="40">
        <f>SUM(I131:I132)</f>
        <v>-15500</v>
      </c>
      <c r="J130" s="40">
        <f>SUM(J131:J132)</f>
        <v>9500</v>
      </c>
    </row>
    <row r="131" spans="1:82" s="167" customFormat="1" x14ac:dyDescent="0.2">
      <c r="A131" s="168"/>
      <c r="B131" s="169"/>
      <c r="C131" s="168"/>
      <c r="D131" s="169">
        <v>4221</v>
      </c>
      <c r="E131" s="170"/>
      <c r="F131" s="168"/>
      <c r="G131" s="171" t="s">
        <v>143</v>
      </c>
      <c r="H131" s="172">
        <v>15000</v>
      </c>
      <c r="I131" s="172">
        <v>-6500</v>
      </c>
      <c r="J131" s="172">
        <f>H131+I131</f>
        <v>8500</v>
      </c>
      <c r="L131" s="191"/>
      <c r="M131" s="191"/>
      <c r="N131" s="191"/>
      <c r="O131" s="191"/>
      <c r="P131" s="191"/>
      <c r="Q131" s="191"/>
      <c r="R131" s="191"/>
      <c r="S131" s="191"/>
      <c r="T131" s="191"/>
      <c r="U131" s="191"/>
      <c r="V131" s="191"/>
      <c r="W131" s="191"/>
      <c r="X131" s="191"/>
      <c r="Y131" s="191"/>
      <c r="Z131" s="191"/>
      <c r="AA131" s="191"/>
      <c r="AB131" s="191"/>
      <c r="AC131" s="191"/>
      <c r="AD131" s="191"/>
      <c r="AE131" s="191"/>
      <c r="AF131" s="191"/>
      <c r="AG131" s="191"/>
      <c r="AH131" s="191"/>
      <c r="AI131" s="191"/>
      <c r="AJ131" s="191"/>
      <c r="AK131" s="191"/>
      <c r="AL131" s="191"/>
      <c r="AM131" s="191"/>
      <c r="AN131" s="191"/>
      <c r="AO131" s="191"/>
      <c r="AP131" s="191"/>
      <c r="AQ131" s="191"/>
      <c r="AR131" s="191"/>
      <c r="AS131" s="191"/>
      <c r="AT131" s="191"/>
      <c r="AU131" s="191"/>
      <c r="AV131" s="191"/>
      <c r="AW131" s="191"/>
      <c r="AX131" s="191"/>
      <c r="AY131" s="191"/>
      <c r="AZ131" s="191"/>
      <c r="BA131" s="191"/>
      <c r="BB131" s="191"/>
      <c r="BC131" s="191"/>
      <c r="BD131" s="191"/>
      <c r="BE131" s="191"/>
      <c r="BF131" s="191"/>
      <c r="BG131" s="191"/>
      <c r="BH131" s="191"/>
      <c r="BI131" s="191"/>
      <c r="BJ131" s="191"/>
      <c r="BK131" s="191"/>
      <c r="BL131" s="191"/>
      <c r="BM131" s="191"/>
      <c r="BN131" s="191"/>
      <c r="BO131" s="191"/>
      <c r="BP131" s="191"/>
      <c r="BQ131" s="191"/>
      <c r="BR131" s="191"/>
      <c r="BS131" s="191"/>
      <c r="BT131" s="191"/>
      <c r="BU131" s="191"/>
      <c r="BV131" s="191"/>
      <c r="BW131" s="191"/>
      <c r="BX131" s="191"/>
      <c r="BY131" s="191"/>
      <c r="BZ131" s="191"/>
      <c r="CA131" s="191"/>
      <c r="CB131" s="191"/>
      <c r="CC131" s="191"/>
      <c r="CD131" s="191"/>
    </row>
    <row r="132" spans="1:82" s="167" customFormat="1" x14ac:dyDescent="0.2">
      <c r="A132" s="168"/>
      <c r="B132" s="169"/>
      <c r="C132" s="168"/>
      <c r="D132" s="169">
        <v>4227</v>
      </c>
      <c r="E132" s="170"/>
      <c r="F132" s="168"/>
      <c r="G132" s="171" t="s">
        <v>144</v>
      </c>
      <c r="H132" s="172">
        <v>10000</v>
      </c>
      <c r="I132" s="172">
        <v>-9000</v>
      </c>
      <c r="J132" s="172">
        <f>H132+I132</f>
        <v>1000</v>
      </c>
      <c r="L132" s="191"/>
      <c r="M132" s="191"/>
      <c r="N132" s="191"/>
      <c r="O132" s="191"/>
      <c r="P132" s="191"/>
      <c r="Q132" s="191"/>
      <c r="R132" s="191"/>
      <c r="S132" s="191"/>
      <c r="T132" s="191"/>
      <c r="U132" s="191"/>
      <c r="V132" s="191"/>
      <c r="W132" s="191"/>
      <c r="X132" s="191"/>
      <c r="Y132" s="191"/>
      <c r="Z132" s="191"/>
      <c r="AA132" s="191"/>
      <c r="AB132" s="191"/>
      <c r="AC132" s="191"/>
      <c r="AD132" s="191"/>
      <c r="AE132" s="191"/>
      <c r="AF132" s="191"/>
      <c r="AG132" s="191"/>
      <c r="AH132" s="191"/>
      <c r="AI132" s="191"/>
      <c r="AJ132" s="191"/>
      <c r="AK132" s="191"/>
      <c r="AL132" s="191"/>
      <c r="AM132" s="191"/>
      <c r="AN132" s="191"/>
      <c r="AO132" s="191"/>
      <c r="AP132" s="191"/>
      <c r="AQ132" s="191"/>
      <c r="AR132" s="191"/>
      <c r="AS132" s="191"/>
      <c r="AT132" s="191"/>
      <c r="AU132" s="191"/>
      <c r="AV132" s="191"/>
      <c r="AW132" s="191"/>
      <c r="AX132" s="191"/>
      <c r="AY132" s="191"/>
      <c r="AZ132" s="191"/>
      <c r="BA132" s="191"/>
      <c r="BB132" s="191"/>
      <c r="BC132" s="191"/>
      <c r="BD132" s="191"/>
      <c r="BE132" s="191"/>
      <c r="BF132" s="191"/>
      <c r="BG132" s="191"/>
      <c r="BH132" s="191"/>
      <c r="BI132" s="191"/>
      <c r="BJ132" s="191"/>
      <c r="BK132" s="191"/>
      <c r="BL132" s="191"/>
      <c r="BM132" s="191"/>
      <c r="BN132" s="191"/>
      <c r="BO132" s="191"/>
      <c r="BP132" s="191"/>
      <c r="BQ132" s="191"/>
      <c r="BR132" s="191"/>
      <c r="BS132" s="191"/>
      <c r="BT132" s="191"/>
      <c r="BU132" s="191"/>
      <c r="BV132" s="191"/>
      <c r="BW132" s="191"/>
      <c r="BX132" s="191"/>
      <c r="BY132" s="191"/>
      <c r="BZ132" s="191"/>
      <c r="CA132" s="191"/>
      <c r="CB132" s="191"/>
      <c r="CC132" s="191"/>
      <c r="CD132" s="191"/>
    </row>
    <row r="133" spans="1:82" x14ac:dyDescent="0.2">
      <c r="A133" s="38"/>
      <c r="B133" s="39"/>
      <c r="C133" s="38">
        <v>426</v>
      </c>
      <c r="D133" s="39"/>
      <c r="E133" s="155">
        <v>11</v>
      </c>
      <c r="F133" s="38"/>
      <c r="G133" s="39" t="s">
        <v>145</v>
      </c>
      <c r="H133" s="40">
        <f>H134</f>
        <v>10000</v>
      </c>
      <c r="I133" s="40">
        <f>I134</f>
        <v>-10000</v>
      </c>
      <c r="J133" s="40">
        <f>J134</f>
        <v>0</v>
      </c>
    </row>
    <row r="134" spans="1:82" s="167" customFormat="1" x14ac:dyDescent="0.2">
      <c r="A134" s="168"/>
      <c r="B134" s="169"/>
      <c r="C134" s="168"/>
      <c r="D134" s="169">
        <v>4262</v>
      </c>
      <c r="E134" s="170"/>
      <c r="F134" s="168"/>
      <c r="G134" s="171" t="s">
        <v>146</v>
      </c>
      <c r="H134" s="172">
        <v>10000</v>
      </c>
      <c r="I134" s="172">
        <v>-10000</v>
      </c>
      <c r="J134" s="172">
        <f>H134+I134</f>
        <v>0</v>
      </c>
      <c r="L134" s="191"/>
      <c r="M134" s="191"/>
      <c r="N134" s="191"/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  <c r="Y134" s="191"/>
      <c r="Z134" s="191"/>
      <c r="AA134" s="191"/>
      <c r="AB134" s="191"/>
      <c r="AC134" s="191"/>
      <c r="AD134" s="191"/>
      <c r="AE134" s="191"/>
      <c r="AF134" s="191"/>
      <c r="AG134" s="191"/>
      <c r="AH134" s="191"/>
      <c r="AI134" s="191"/>
      <c r="AJ134" s="191"/>
      <c r="AK134" s="191"/>
      <c r="AL134" s="191"/>
      <c r="AM134" s="191"/>
      <c r="AN134" s="191"/>
      <c r="AO134" s="191"/>
      <c r="AP134" s="191"/>
      <c r="AQ134" s="191"/>
      <c r="AR134" s="191"/>
      <c r="AS134" s="191"/>
      <c r="AT134" s="191"/>
      <c r="AU134" s="191"/>
      <c r="AV134" s="191"/>
      <c r="AW134" s="191"/>
      <c r="AX134" s="191"/>
      <c r="AY134" s="191"/>
      <c r="AZ134" s="191"/>
      <c r="BA134" s="191"/>
      <c r="BB134" s="191"/>
      <c r="BC134" s="191"/>
      <c r="BD134" s="191"/>
      <c r="BE134" s="191"/>
      <c r="BF134" s="191"/>
      <c r="BG134" s="191"/>
      <c r="BH134" s="191"/>
      <c r="BI134" s="191"/>
      <c r="BJ134" s="191"/>
      <c r="BK134" s="191"/>
      <c r="BL134" s="191"/>
      <c r="BM134" s="191"/>
      <c r="BN134" s="191"/>
      <c r="BO134" s="191"/>
      <c r="BP134" s="191"/>
      <c r="BQ134" s="191"/>
      <c r="BR134" s="191"/>
      <c r="BS134" s="191"/>
      <c r="BT134" s="191"/>
      <c r="BU134" s="191"/>
      <c r="BV134" s="191"/>
      <c r="BW134" s="191"/>
      <c r="BX134" s="191"/>
      <c r="BY134" s="191"/>
      <c r="BZ134" s="191"/>
      <c r="CA134" s="191"/>
      <c r="CB134" s="191"/>
      <c r="CC134" s="191"/>
      <c r="CD134" s="191"/>
    </row>
    <row r="135" spans="1:82" x14ac:dyDescent="0.2">
      <c r="A135" s="43" t="s">
        <v>147</v>
      </c>
      <c r="B135" s="43"/>
      <c r="C135" s="43"/>
      <c r="D135" s="43"/>
      <c r="E135" s="66"/>
      <c r="F135" s="43"/>
      <c r="G135" s="43"/>
      <c r="H135" s="44">
        <f>H56+H118</f>
        <v>7733500</v>
      </c>
      <c r="I135" s="44">
        <f>I56+I118</f>
        <v>-718000</v>
      </c>
      <c r="J135" s="44">
        <f>J56+J118</f>
        <v>7015500</v>
      </c>
    </row>
    <row r="137" spans="1:82" x14ac:dyDescent="0.2">
      <c r="J137" s="192"/>
    </row>
  </sheetData>
  <mergeCells count="1">
    <mergeCell ref="A5:J5"/>
  </mergeCells>
  <phoneticPr fontId="8" type="noConversion"/>
  <pageMargins left="0.7" right="0.7" top="0.75" bottom="0.75" header="0.3" footer="0.3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workbookViewId="0">
      <selection activeCell="A5" sqref="A5:J5"/>
    </sheetView>
  </sheetViews>
  <sheetFormatPr defaultRowHeight="12.75" x14ac:dyDescent="0.2"/>
  <cols>
    <col min="1" max="1" width="4" customWidth="1"/>
    <col min="2" max="2" width="4.5703125" customWidth="1"/>
    <col min="3" max="3" width="6" customWidth="1"/>
    <col min="4" max="4" width="5.85546875" customWidth="1"/>
    <col min="5" max="5" width="4.28515625" customWidth="1"/>
    <col min="6" max="6" width="48.7109375" customWidth="1"/>
    <col min="7" max="7" width="17.140625" customWidth="1"/>
    <col min="8" max="8" width="16.85546875" customWidth="1"/>
    <col min="9" max="9" width="16.42578125" customWidth="1"/>
    <col min="10" max="10" width="9.140625" hidden="1" customWidth="1"/>
  </cols>
  <sheetData>
    <row r="1" spans="1:10" x14ac:dyDescent="0.2">
      <c r="A1" s="153" t="s">
        <v>0</v>
      </c>
      <c r="B1" s="153"/>
      <c r="C1" s="1"/>
      <c r="D1" s="1"/>
      <c r="E1" s="1"/>
      <c r="F1" s="23"/>
    </row>
    <row r="2" spans="1:10" x14ac:dyDescent="0.2">
      <c r="A2" s="153" t="s">
        <v>1</v>
      </c>
      <c r="B2" s="153"/>
      <c r="C2" s="153"/>
      <c r="D2" s="1"/>
      <c r="E2" s="1"/>
      <c r="F2" s="23"/>
    </row>
    <row r="3" spans="1:10" x14ac:dyDescent="0.2">
      <c r="A3" s="153" t="s">
        <v>2</v>
      </c>
      <c r="B3" s="153"/>
      <c r="C3" s="153"/>
      <c r="D3" s="153"/>
      <c r="E3" s="153"/>
      <c r="F3" s="23"/>
    </row>
    <row r="4" spans="1:10" x14ac:dyDescent="0.2">
      <c r="C4" s="25"/>
      <c r="D4" s="25"/>
      <c r="E4" s="24"/>
      <c r="F4" s="23"/>
    </row>
    <row r="5" spans="1:10" ht="36" customHeight="1" x14ac:dyDescent="0.25">
      <c r="A5" s="207" t="s">
        <v>255</v>
      </c>
      <c r="B5" s="207"/>
      <c r="C5" s="207"/>
      <c r="D5" s="207"/>
      <c r="E5" s="207"/>
      <c r="F5" s="207"/>
      <c r="G5" s="207"/>
      <c r="H5" s="207"/>
      <c r="I5" s="207"/>
      <c r="J5" s="207"/>
    </row>
    <row r="7" spans="1:10" ht="29.25" x14ac:dyDescent="0.2">
      <c r="A7" s="27" t="s">
        <v>20</v>
      </c>
      <c r="B7" s="27" t="s">
        <v>21</v>
      </c>
      <c r="C7" s="27" t="s">
        <v>22</v>
      </c>
      <c r="D7" s="28" t="s">
        <v>23</v>
      </c>
      <c r="E7" s="27" t="s">
        <v>25</v>
      </c>
      <c r="F7" s="29" t="s">
        <v>26</v>
      </c>
      <c r="G7" s="29" t="s">
        <v>296</v>
      </c>
      <c r="H7" s="30" t="s">
        <v>27</v>
      </c>
      <c r="I7" s="30" t="s">
        <v>256</v>
      </c>
    </row>
    <row r="8" spans="1:10" x14ac:dyDescent="0.2">
      <c r="A8" s="32">
        <v>8</v>
      </c>
      <c r="B8" s="32"/>
      <c r="C8" s="32"/>
      <c r="D8" s="32"/>
      <c r="E8" s="31"/>
      <c r="F8" s="32" t="s">
        <v>148</v>
      </c>
      <c r="G8" s="45">
        <f t="shared" ref="G8:I10" si="0">G9</f>
        <v>500000</v>
      </c>
      <c r="H8" s="45">
        <f t="shared" si="0"/>
        <v>2500000</v>
      </c>
      <c r="I8" s="45">
        <f t="shared" si="0"/>
        <v>827200</v>
      </c>
    </row>
    <row r="9" spans="1:10" x14ac:dyDescent="0.2">
      <c r="A9" s="46"/>
      <c r="B9" s="46">
        <v>84</v>
      </c>
      <c r="C9" s="46"/>
      <c r="D9" s="46"/>
      <c r="E9" s="47"/>
      <c r="F9" s="46" t="s">
        <v>149</v>
      </c>
      <c r="G9" s="48">
        <f t="shared" si="0"/>
        <v>500000</v>
      </c>
      <c r="H9" s="48">
        <f t="shared" si="0"/>
        <v>2500000</v>
      </c>
      <c r="I9" s="48">
        <f t="shared" si="0"/>
        <v>827200</v>
      </c>
    </row>
    <row r="10" spans="1:10" ht="35.25" customHeight="1" x14ac:dyDescent="0.2">
      <c r="A10" s="39"/>
      <c r="B10" s="39"/>
      <c r="C10" s="39">
        <v>844</v>
      </c>
      <c r="D10" s="39"/>
      <c r="E10" s="38"/>
      <c r="F10" s="42" t="s">
        <v>150</v>
      </c>
      <c r="G10" s="49">
        <f t="shared" si="0"/>
        <v>500000</v>
      </c>
      <c r="H10" s="49">
        <f t="shared" si="0"/>
        <v>2500000</v>
      </c>
      <c r="I10" s="49">
        <f t="shared" si="0"/>
        <v>827200</v>
      </c>
    </row>
    <row r="11" spans="1:10" ht="39" customHeight="1" x14ac:dyDescent="0.2">
      <c r="A11" s="169"/>
      <c r="B11" s="169"/>
      <c r="C11" s="169"/>
      <c r="D11" s="169">
        <v>8443</v>
      </c>
      <c r="E11" s="168"/>
      <c r="F11" s="173" t="s">
        <v>151</v>
      </c>
      <c r="G11" s="189">
        <v>500000</v>
      </c>
      <c r="H11" s="189">
        <v>2500000</v>
      </c>
      <c r="I11" s="189">
        <v>827200</v>
      </c>
    </row>
    <row r="12" spans="1:10" ht="21.75" customHeight="1" x14ac:dyDescent="0.2">
      <c r="A12" s="208" t="s">
        <v>294</v>
      </c>
      <c r="B12" s="209"/>
      <c r="C12" s="209"/>
      <c r="D12" s="209"/>
      <c r="E12" s="209"/>
      <c r="F12" s="210"/>
      <c r="G12" s="50">
        <f>G8</f>
        <v>500000</v>
      </c>
      <c r="H12" s="50">
        <f>H8</f>
        <v>2500000</v>
      </c>
      <c r="I12" s="50">
        <f>I8</f>
        <v>827200</v>
      </c>
    </row>
    <row r="13" spans="1:10" ht="41.25" customHeight="1" x14ac:dyDescent="0.2">
      <c r="A13" s="32">
        <v>5</v>
      </c>
      <c r="B13" s="32">
        <v>5</v>
      </c>
      <c r="C13" s="32"/>
      <c r="D13" s="32"/>
      <c r="E13" s="31"/>
      <c r="F13" s="51" t="s">
        <v>152</v>
      </c>
      <c r="G13" s="45">
        <f t="shared" ref="G13:I15" si="1">G14</f>
        <v>3000000</v>
      </c>
      <c r="H13" s="45">
        <f t="shared" si="1"/>
        <v>-3000000</v>
      </c>
      <c r="I13" s="45">
        <f t="shared" si="1"/>
        <v>0</v>
      </c>
    </row>
    <row r="14" spans="1:10" ht="17.25" customHeight="1" x14ac:dyDescent="0.2">
      <c r="A14" s="46"/>
      <c r="B14" s="46">
        <v>54</v>
      </c>
      <c r="C14" s="46"/>
      <c r="D14" s="46"/>
      <c r="E14" s="47"/>
      <c r="F14" s="46" t="s">
        <v>153</v>
      </c>
      <c r="G14" s="48">
        <f t="shared" si="1"/>
        <v>3000000</v>
      </c>
      <c r="H14" s="48">
        <f t="shared" si="1"/>
        <v>-3000000</v>
      </c>
      <c r="I14" s="48">
        <f t="shared" si="1"/>
        <v>0</v>
      </c>
    </row>
    <row r="15" spans="1:10" ht="38.25" customHeight="1" x14ac:dyDescent="0.2">
      <c r="A15" s="39"/>
      <c r="B15" s="39"/>
      <c r="C15" s="39">
        <v>544</v>
      </c>
      <c r="D15" s="39"/>
      <c r="E15" s="38"/>
      <c r="F15" s="42" t="s">
        <v>154</v>
      </c>
      <c r="G15" s="49">
        <f t="shared" si="1"/>
        <v>3000000</v>
      </c>
      <c r="H15" s="49">
        <f t="shared" si="1"/>
        <v>-3000000</v>
      </c>
      <c r="I15" s="49">
        <f t="shared" si="1"/>
        <v>0</v>
      </c>
    </row>
    <row r="16" spans="1:10" ht="38.25" customHeight="1" x14ac:dyDescent="0.2">
      <c r="A16" s="169"/>
      <c r="B16" s="169"/>
      <c r="C16" s="169"/>
      <c r="D16" s="169">
        <v>5443</v>
      </c>
      <c r="E16" s="168"/>
      <c r="F16" s="173" t="s">
        <v>154</v>
      </c>
      <c r="G16" s="189">
        <v>3000000</v>
      </c>
      <c r="H16" s="189">
        <v>-3000000</v>
      </c>
      <c r="I16" s="189">
        <v>0</v>
      </c>
    </row>
    <row r="17" spans="1:9" ht="22.5" customHeight="1" x14ac:dyDescent="0.2">
      <c r="A17" s="208" t="s">
        <v>295</v>
      </c>
      <c r="B17" s="209"/>
      <c r="C17" s="209"/>
      <c r="D17" s="209"/>
      <c r="E17" s="209"/>
      <c r="F17" s="210"/>
      <c r="G17" s="50">
        <f>G13</f>
        <v>3000000</v>
      </c>
      <c r="H17" s="50">
        <f>H13</f>
        <v>-3000000</v>
      </c>
      <c r="I17" s="50">
        <f>I13</f>
        <v>0</v>
      </c>
    </row>
  </sheetData>
  <mergeCells count="3">
    <mergeCell ref="A5:J5"/>
    <mergeCell ref="A12:F12"/>
    <mergeCell ref="A17:F17"/>
  </mergeCells>
  <phoneticPr fontId="8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V238"/>
  <sheetViews>
    <sheetView zoomScaleNormal="130" workbookViewId="0">
      <selection activeCell="H238" sqref="H238:J238"/>
    </sheetView>
  </sheetViews>
  <sheetFormatPr defaultRowHeight="12.75" x14ac:dyDescent="0.2"/>
  <cols>
    <col min="1" max="1" width="5.7109375" customWidth="1"/>
    <col min="2" max="2" width="5.140625" customWidth="1"/>
    <col min="3" max="3" width="4.7109375" customWidth="1"/>
    <col min="4" max="4" width="6.5703125" customWidth="1"/>
    <col min="5" max="5" width="8.140625" customWidth="1"/>
    <col min="6" max="6" width="5.28515625" customWidth="1"/>
    <col min="7" max="7" width="36" customWidth="1"/>
    <col min="8" max="8" width="13.42578125" customWidth="1"/>
    <col min="9" max="9" width="13.28515625" customWidth="1"/>
    <col min="10" max="10" width="14.42578125" customWidth="1"/>
    <col min="11" max="11" width="1.7109375" bestFit="1" customWidth="1"/>
    <col min="12" max="12" width="11.5703125" bestFit="1" customWidth="1"/>
  </cols>
  <sheetData>
    <row r="1" spans="1:230" x14ac:dyDescent="0.2">
      <c r="A1" s="212" t="s">
        <v>0</v>
      </c>
      <c r="B1" s="212"/>
      <c r="C1" s="212"/>
      <c r="D1" s="212"/>
      <c r="E1" s="22"/>
      <c r="F1" s="1"/>
      <c r="G1" s="24"/>
    </row>
    <row r="2" spans="1:230" x14ac:dyDescent="0.2">
      <c r="A2" s="213" t="s">
        <v>1</v>
      </c>
      <c r="B2" s="213"/>
      <c r="C2" s="213"/>
      <c r="D2" s="213"/>
      <c r="E2" s="213"/>
      <c r="F2" s="52"/>
      <c r="G2" s="24"/>
    </row>
    <row r="3" spans="1:230" x14ac:dyDescent="0.2">
      <c r="A3" s="212" t="s">
        <v>2</v>
      </c>
      <c r="B3" s="212"/>
      <c r="C3" s="212"/>
      <c r="D3" s="212"/>
      <c r="E3" s="22"/>
      <c r="F3" s="1"/>
      <c r="G3" s="24"/>
    </row>
    <row r="4" spans="1:230" x14ac:dyDescent="0.2">
      <c r="C4" s="25"/>
      <c r="D4" s="25"/>
      <c r="E4" s="25"/>
      <c r="F4" s="24"/>
      <c r="G4" s="24"/>
    </row>
    <row r="5" spans="1:230" x14ac:dyDescent="0.2">
      <c r="A5" s="53"/>
      <c r="B5" s="53"/>
      <c r="C5" s="53"/>
      <c r="D5" s="53"/>
      <c r="E5" s="53"/>
      <c r="F5" s="53"/>
      <c r="G5" s="53"/>
      <c r="H5" s="53"/>
      <c r="I5" s="53"/>
      <c r="J5" s="53"/>
    </row>
    <row r="6" spans="1:230" ht="15" x14ac:dyDescent="0.2">
      <c r="A6" s="214" t="s">
        <v>297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</row>
    <row r="7" spans="1:230" ht="24" x14ac:dyDescent="0.2">
      <c r="A7" s="54" t="s">
        <v>155</v>
      </c>
      <c r="B7" s="54"/>
      <c r="C7" s="54"/>
      <c r="D7" s="54"/>
      <c r="E7" s="54"/>
      <c r="F7" s="54"/>
      <c r="G7" s="54"/>
      <c r="H7" s="55" t="s">
        <v>296</v>
      </c>
      <c r="I7" s="56" t="s">
        <v>27</v>
      </c>
      <c r="J7" s="56" t="s">
        <v>256</v>
      </c>
    </row>
    <row r="8" spans="1:230" x14ac:dyDescent="0.2">
      <c r="A8" s="215" t="s">
        <v>156</v>
      </c>
      <c r="B8" s="216"/>
      <c r="C8" s="216"/>
      <c r="D8" s="216"/>
      <c r="E8" s="216"/>
      <c r="F8" s="216"/>
      <c r="G8" s="216"/>
      <c r="H8" s="216"/>
      <c r="I8" s="216"/>
      <c r="J8" s="217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</row>
    <row r="9" spans="1:230" x14ac:dyDescent="0.2">
      <c r="A9" s="57" t="s">
        <v>157</v>
      </c>
      <c r="B9" s="57"/>
      <c r="C9" s="57"/>
      <c r="D9" s="57"/>
      <c r="E9" s="57"/>
      <c r="F9" s="57"/>
      <c r="G9" s="57"/>
      <c r="H9" s="58">
        <f>H10+H76+H85+H107+H118+H158+H169+H189+H213</f>
        <v>10733500</v>
      </c>
      <c r="I9" s="58">
        <v>-3718000</v>
      </c>
      <c r="J9" s="58">
        <f>J10+J76+J85+J107+J118+J158+J169+J189+J213</f>
        <v>7015500</v>
      </c>
      <c r="K9" s="34"/>
      <c r="L9" s="193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</row>
    <row r="10" spans="1:230" x14ac:dyDescent="0.2">
      <c r="A10" s="59" t="s">
        <v>158</v>
      </c>
      <c r="B10" s="59"/>
      <c r="C10" s="59"/>
      <c r="D10" s="59"/>
      <c r="E10" s="59"/>
      <c r="F10" s="59"/>
      <c r="G10" s="59"/>
      <c r="H10" s="60">
        <f>H11+H21+H47+H62+H67</f>
        <v>2778000</v>
      </c>
      <c r="I10" s="60">
        <f>I11+I21+I47+I62+I67</f>
        <v>745500</v>
      </c>
      <c r="J10" s="60">
        <f>J11+J21+J47+J62+J67</f>
        <v>3596500</v>
      </c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</row>
    <row r="11" spans="1:230" x14ac:dyDescent="0.2">
      <c r="A11" s="62" t="s">
        <v>159</v>
      </c>
      <c r="B11" s="62"/>
      <c r="C11" s="62"/>
      <c r="D11" s="62"/>
      <c r="E11" s="62"/>
      <c r="F11" s="62"/>
      <c r="G11" s="62"/>
      <c r="H11" s="63">
        <f t="shared" ref="H11:J12" si="0">H12</f>
        <v>404800</v>
      </c>
      <c r="I11" s="63">
        <f t="shared" si="0"/>
        <v>-80100</v>
      </c>
      <c r="J11" s="63">
        <f t="shared" si="0"/>
        <v>324700</v>
      </c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</row>
    <row r="12" spans="1:230" x14ac:dyDescent="0.2">
      <c r="A12" s="65">
        <v>3</v>
      </c>
      <c r="B12" s="65"/>
      <c r="C12" s="65"/>
      <c r="D12" s="65"/>
      <c r="E12" s="65"/>
      <c r="F12" s="66"/>
      <c r="G12" s="66" t="s">
        <v>65</v>
      </c>
      <c r="H12" s="67">
        <f t="shared" si="0"/>
        <v>404800</v>
      </c>
      <c r="I12" s="67">
        <f t="shared" si="0"/>
        <v>-80100</v>
      </c>
      <c r="J12" s="67">
        <f t="shared" si="0"/>
        <v>324700</v>
      </c>
    </row>
    <row r="13" spans="1:230" x14ac:dyDescent="0.2">
      <c r="A13" s="65"/>
      <c r="B13" s="65">
        <v>31</v>
      </c>
      <c r="C13" s="65"/>
      <c r="D13" s="65"/>
      <c r="E13" s="65"/>
      <c r="F13" s="66"/>
      <c r="G13" s="66" t="s">
        <v>66</v>
      </c>
      <c r="H13" s="67">
        <f>H14+H16+H18</f>
        <v>404800</v>
      </c>
      <c r="I13" s="67">
        <f>I14+I16+I18</f>
        <v>-80100</v>
      </c>
      <c r="J13" s="67">
        <f>J14+J16+J18</f>
        <v>324700</v>
      </c>
    </row>
    <row r="14" spans="1:230" x14ac:dyDescent="0.2">
      <c r="A14" s="65"/>
      <c r="B14" s="65"/>
      <c r="C14" s="65">
        <v>311</v>
      </c>
      <c r="D14" s="65"/>
      <c r="E14" s="68">
        <v>11</v>
      </c>
      <c r="F14" s="66"/>
      <c r="G14" s="66" t="s">
        <v>67</v>
      </c>
      <c r="H14" s="67">
        <f>H15</f>
        <v>344300</v>
      </c>
      <c r="I14" s="67">
        <f>I15</f>
        <v>-65300</v>
      </c>
      <c r="J14" s="67">
        <f>J15</f>
        <v>279000</v>
      </c>
    </row>
    <row r="15" spans="1:230" x14ac:dyDescent="0.2">
      <c r="A15" s="65"/>
      <c r="B15" s="65"/>
      <c r="C15" s="65"/>
      <c r="D15" s="68">
        <v>3111</v>
      </c>
      <c r="E15" s="68"/>
      <c r="F15" s="69"/>
      <c r="G15" s="69" t="s">
        <v>68</v>
      </c>
      <c r="H15" s="70">
        <f>'1. IZMJENE I DOP.PLANA A. 2020.'!H59</f>
        <v>344300</v>
      </c>
      <c r="I15" s="70">
        <f>'1. IZMJENE I DOP.PLANA A. 2020.'!I59</f>
        <v>-65300</v>
      </c>
      <c r="J15" s="70">
        <f>'1. IZMJENE I DOP.PLANA A. 2020.'!J59</f>
        <v>279000</v>
      </c>
    </row>
    <row r="16" spans="1:230" x14ac:dyDescent="0.2">
      <c r="A16" s="65"/>
      <c r="B16" s="65"/>
      <c r="C16" s="65">
        <v>312</v>
      </c>
      <c r="D16" s="65"/>
      <c r="E16" s="68">
        <v>11</v>
      </c>
      <c r="F16" s="66"/>
      <c r="G16" s="66" t="s">
        <v>69</v>
      </c>
      <c r="H16" s="67">
        <f>H17</f>
        <v>0</v>
      </c>
      <c r="I16" s="67">
        <f>I17</f>
        <v>0</v>
      </c>
      <c r="J16" s="67">
        <f>J17</f>
        <v>0</v>
      </c>
    </row>
    <row r="17" spans="1:230" x14ac:dyDescent="0.2">
      <c r="A17" s="65"/>
      <c r="B17" s="65"/>
      <c r="C17" s="65"/>
      <c r="D17" s="68">
        <v>3121</v>
      </c>
      <c r="E17" s="68"/>
      <c r="F17" s="69"/>
      <c r="G17" s="69" t="s">
        <v>69</v>
      </c>
      <c r="H17" s="70">
        <f>'1. IZMJENE I DOP.PLANA A. 2020.'!H61</f>
        <v>0</v>
      </c>
      <c r="I17" s="70">
        <f>'1. IZMJENE I DOP.PLANA A. 2020.'!I61</f>
        <v>0</v>
      </c>
      <c r="J17" s="70">
        <f>'1. IZMJENE I DOP.PLANA A. 2020.'!J61</f>
        <v>0</v>
      </c>
    </row>
    <row r="18" spans="1:230" x14ac:dyDescent="0.2">
      <c r="A18" s="65"/>
      <c r="B18" s="65"/>
      <c r="C18" s="65">
        <v>313</v>
      </c>
      <c r="D18" s="65"/>
      <c r="E18" s="68">
        <v>11</v>
      </c>
      <c r="F18" s="66"/>
      <c r="G18" s="66" t="s">
        <v>70</v>
      </c>
      <c r="H18" s="67">
        <f>SUM(H19:H20)</f>
        <v>60500</v>
      </c>
      <c r="I18" s="67">
        <f>SUM(I19:I20)</f>
        <v>-14800</v>
      </c>
      <c r="J18" s="67">
        <f>SUM(J19:J20)</f>
        <v>45700</v>
      </c>
    </row>
    <row r="19" spans="1:230" x14ac:dyDescent="0.2">
      <c r="A19" s="65"/>
      <c r="B19" s="65"/>
      <c r="C19" s="65"/>
      <c r="D19" s="68">
        <v>3132</v>
      </c>
      <c r="E19" s="68"/>
      <c r="F19" s="69"/>
      <c r="G19" s="69" t="s">
        <v>160</v>
      </c>
      <c r="H19" s="70">
        <f>'1. IZMJENE I DOP.PLANA A. 2020.'!H63</f>
        <v>60500</v>
      </c>
      <c r="I19" s="70">
        <f>'1. IZMJENE I DOP.PLANA A. 2020.'!I63</f>
        <v>-14800</v>
      </c>
      <c r="J19" s="70">
        <f>'1. IZMJENE I DOP.PLANA A. 2020.'!J63</f>
        <v>45700</v>
      </c>
    </row>
    <row r="20" spans="1:230" ht="22.5" x14ac:dyDescent="0.2">
      <c r="A20" s="65"/>
      <c r="B20" s="65"/>
      <c r="C20" s="65"/>
      <c r="D20" s="68">
        <v>3133</v>
      </c>
      <c r="E20" s="68"/>
      <c r="F20" s="69"/>
      <c r="G20" s="166" t="s">
        <v>291</v>
      </c>
      <c r="H20" s="70">
        <f>'1. IZMJENE I DOP.PLANA A. 2020.'!H64</f>
        <v>0</v>
      </c>
      <c r="I20" s="70">
        <f>'1. IZMJENE I DOP.PLANA A. 2020.'!I64</f>
        <v>0</v>
      </c>
      <c r="J20" s="70">
        <f>'1. IZMJENE I DOP.PLANA A. 2020.'!J64</f>
        <v>0</v>
      </c>
    </row>
    <row r="21" spans="1:230" x14ac:dyDescent="0.2">
      <c r="A21" s="72" t="s">
        <v>161</v>
      </c>
      <c r="B21" s="73"/>
      <c r="C21" s="73"/>
      <c r="D21" s="73"/>
      <c r="E21" s="73"/>
      <c r="F21" s="73"/>
      <c r="G21" s="74"/>
      <c r="H21" s="63">
        <f t="shared" ref="H21:J22" si="1">H22</f>
        <v>1890700</v>
      </c>
      <c r="I21" s="63">
        <f t="shared" si="1"/>
        <v>890100</v>
      </c>
      <c r="J21" s="63">
        <f t="shared" si="1"/>
        <v>2853800</v>
      </c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</row>
    <row r="22" spans="1:230" x14ac:dyDescent="0.2">
      <c r="A22" s="65">
        <v>3</v>
      </c>
      <c r="B22" s="65"/>
      <c r="C22" s="65"/>
      <c r="D22" s="65"/>
      <c r="E22" s="65"/>
      <c r="F22" s="66"/>
      <c r="G22" s="66" t="s">
        <v>65</v>
      </c>
      <c r="H22" s="67">
        <f t="shared" si="1"/>
        <v>1890700</v>
      </c>
      <c r="I22" s="67">
        <f t="shared" si="1"/>
        <v>890100</v>
      </c>
      <c r="J22" s="67">
        <f t="shared" si="1"/>
        <v>2853800</v>
      </c>
    </row>
    <row r="23" spans="1:230" x14ac:dyDescent="0.2">
      <c r="A23" s="65"/>
      <c r="B23" s="65">
        <v>32</v>
      </c>
      <c r="C23" s="65"/>
      <c r="D23" s="65"/>
      <c r="E23" s="65"/>
      <c r="F23" s="66"/>
      <c r="G23" s="66" t="s">
        <v>72</v>
      </c>
      <c r="H23" s="67">
        <f>H24+H28+H32+H39+H41</f>
        <v>1890700</v>
      </c>
      <c r="I23" s="67">
        <f>I24+I28+I32+I39+I41</f>
        <v>890100</v>
      </c>
      <c r="J23" s="67">
        <f>J24+J28+J32+J39+J41</f>
        <v>2853800</v>
      </c>
    </row>
    <row r="24" spans="1:230" x14ac:dyDescent="0.2">
      <c r="A24" s="65"/>
      <c r="B24" s="65"/>
      <c r="C24" s="65">
        <v>321</v>
      </c>
      <c r="D24" s="65"/>
      <c r="E24" s="68">
        <v>11</v>
      </c>
      <c r="F24" s="66"/>
      <c r="G24" s="66" t="s">
        <v>73</v>
      </c>
      <c r="H24" s="67">
        <f>SUM(H25:H27)</f>
        <v>21200</v>
      </c>
      <c r="I24" s="67">
        <f>SUM(I25:I27)</f>
        <v>-10200</v>
      </c>
      <c r="J24" s="67">
        <f>SUM(J25:J27)</f>
        <v>11000</v>
      </c>
    </row>
    <row r="25" spans="1:230" x14ac:dyDescent="0.2">
      <c r="A25" s="65"/>
      <c r="B25" s="65"/>
      <c r="C25" s="65"/>
      <c r="D25" s="68">
        <v>3211</v>
      </c>
      <c r="E25" s="68"/>
      <c r="F25" s="69"/>
      <c r="G25" s="69" t="s">
        <v>73</v>
      </c>
      <c r="H25" s="70">
        <f>'1. IZMJENE I DOP.PLANA A. 2020.'!H67</f>
        <v>2000</v>
      </c>
      <c r="I25" s="70">
        <f>'1. IZMJENE I DOP.PLANA A. 2020.'!I67</f>
        <v>-2000</v>
      </c>
      <c r="J25" s="70">
        <f>'1. IZMJENE I DOP.PLANA A. 2020.'!J67</f>
        <v>0</v>
      </c>
    </row>
    <row r="26" spans="1:230" ht="22.5" x14ac:dyDescent="0.2">
      <c r="A26" s="65"/>
      <c r="B26" s="65"/>
      <c r="C26" s="65"/>
      <c r="D26" s="68">
        <v>3212</v>
      </c>
      <c r="E26" s="68"/>
      <c r="F26" s="69"/>
      <c r="G26" s="166" t="s">
        <v>290</v>
      </c>
      <c r="H26" s="70">
        <f>'1. IZMJENE I DOP.PLANA A. 2020.'!H68</f>
        <v>15000</v>
      </c>
      <c r="I26" s="70">
        <f>'1. IZMJENE I DOP.PLANA A. 2020.'!I68</f>
        <v>-4000</v>
      </c>
      <c r="J26" s="70">
        <f>'1. IZMJENE I DOP.PLANA A. 2020.'!J68</f>
        <v>11000</v>
      </c>
    </row>
    <row r="27" spans="1:230" x14ac:dyDescent="0.2">
      <c r="A27" s="65"/>
      <c r="B27" s="65"/>
      <c r="C27" s="65"/>
      <c r="D27" s="68">
        <v>3213</v>
      </c>
      <c r="E27" s="68"/>
      <c r="F27" s="69"/>
      <c r="G27" s="69" t="s">
        <v>74</v>
      </c>
      <c r="H27" s="70">
        <f>'1. IZMJENE I DOP.PLANA A. 2020.'!H69</f>
        <v>4200</v>
      </c>
      <c r="I27" s="70">
        <f>'1. IZMJENE I DOP.PLANA A. 2020.'!I69</f>
        <v>-4200</v>
      </c>
      <c r="J27" s="70">
        <f>'1. IZMJENE I DOP.PLANA A. 2020.'!J69</f>
        <v>0</v>
      </c>
    </row>
    <row r="28" spans="1:230" x14ac:dyDescent="0.2">
      <c r="A28" s="65"/>
      <c r="B28" s="65"/>
      <c r="C28" s="65">
        <v>322</v>
      </c>
      <c r="D28" s="65"/>
      <c r="E28" s="68">
        <v>11</v>
      </c>
      <c r="F28" s="66"/>
      <c r="G28" s="66" t="s">
        <v>75</v>
      </c>
      <c r="H28" s="67">
        <v>60500</v>
      </c>
      <c r="I28" s="67">
        <f>SUM(I29:I31)</f>
        <v>-9000</v>
      </c>
      <c r="J28" s="67">
        <f>SUM(J29:J31)</f>
        <v>51500</v>
      </c>
    </row>
    <row r="29" spans="1:230" s="167" customFormat="1" x14ac:dyDescent="0.2">
      <c r="A29" s="68"/>
      <c r="B29" s="68"/>
      <c r="C29" s="68"/>
      <c r="D29" s="68">
        <v>3221</v>
      </c>
      <c r="E29" s="68"/>
      <c r="F29" s="69"/>
      <c r="G29" s="69" t="s">
        <v>76</v>
      </c>
      <c r="H29" s="70">
        <f>'1. IZMJENE I DOP.PLANA A. 2020.'!H71</f>
        <v>17000</v>
      </c>
      <c r="I29" s="70">
        <f>'1. IZMJENE I DOP.PLANA A. 2020.'!I71</f>
        <v>-2000</v>
      </c>
      <c r="J29" s="70">
        <f>'1. IZMJENE I DOP.PLANA A. 2020.'!J71</f>
        <v>15000</v>
      </c>
    </row>
    <row r="30" spans="1:230" s="167" customFormat="1" x14ac:dyDescent="0.2">
      <c r="A30" s="68"/>
      <c r="B30" s="68"/>
      <c r="C30" s="68"/>
      <c r="D30" s="68">
        <v>3223</v>
      </c>
      <c r="E30" s="68"/>
      <c r="F30" s="69"/>
      <c r="G30" s="69" t="s">
        <v>77</v>
      </c>
      <c r="H30" s="70">
        <v>42000</v>
      </c>
      <c r="I30" s="70">
        <v>-6500</v>
      </c>
      <c r="J30" s="70">
        <f>H30+I30</f>
        <v>35500</v>
      </c>
      <c r="K30" s="167" t="s">
        <v>289</v>
      </c>
    </row>
    <row r="31" spans="1:230" s="167" customFormat="1" x14ac:dyDescent="0.2">
      <c r="A31" s="68"/>
      <c r="B31" s="68"/>
      <c r="C31" s="68"/>
      <c r="D31" s="68">
        <v>3225</v>
      </c>
      <c r="E31" s="68"/>
      <c r="F31" s="69"/>
      <c r="G31" s="69" t="s">
        <v>78</v>
      </c>
      <c r="H31" s="70">
        <f>'1. IZMJENE I DOP.PLANA A. 2020.'!H73</f>
        <v>1500</v>
      </c>
      <c r="I31" s="70">
        <f>'1. IZMJENE I DOP.PLANA A. 2020.'!I73</f>
        <v>-500</v>
      </c>
      <c r="J31" s="70">
        <f>'1. IZMJENE I DOP.PLANA A. 2020.'!J73</f>
        <v>1000</v>
      </c>
    </row>
    <row r="32" spans="1:230" x14ac:dyDescent="0.2">
      <c r="A32" s="65"/>
      <c r="B32" s="65"/>
      <c r="C32" s="65">
        <v>323</v>
      </c>
      <c r="D32" s="65"/>
      <c r="E32" s="68">
        <v>11</v>
      </c>
      <c r="F32" s="66"/>
      <c r="G32" s="66" t="s">
        <v>79</v>
      </c>
      <c r="H32" s="67">
        <f>SUM(H33:H38)</f>
        <v>1630500</v>
      </c>
      <c r="I32" s="67">
        <f>SUM(I33:I38)</f>
        <v>967700</v>
      </c>
      <c r="J32" s="67">
        <f>SUM(J33:J38)</f>
        <v>2671200</v>
      </c>
    </row>
    <row r="33" spans="1:230" s="167" customFormat="1" x14ac:dyDescent="0.2">
      <c r="A33" s="68"/>
      <c r="B33" s="68"/>
      <c r="C33" s="68"/>
      <c r="D33" s="68">
        <v>3231</v>
      </c>
      <c r="E33" s="68"/>
      <c r="F33" s="69"/>
      <c r="G33" s="69" t="s">
        <v>80</v>
      </c>
      <c r="H33" s="70">
        <f>'1. IZMJENE I DOP.PLANA A. 2020.'!H75</f>
        <v>64500</v>
      </c>
      <c r="I33" s="70">
        <v>-5000</v>
      </c>
      <c r="J33" s="70">
        <v>37500</v>
      </c>
    </row>
    <row r="34" spans="1:230" s="167" customFormat="1" x14ac:dyDescent="0.2">
      <c r="A34" s="68"/>
      <c r="B34" s="68"/>
      <c r="C34" s="68"/>
      <c r="D34" s="68">
        <v>3232</v>
      </c>
      <c r="E34" s="68"/>
      <c r="F34" s="69"/>
      <c r="G34" s="69" t="s">
        <v>81</v>
      </c>
      <c r="H34" s="70">
        <v>1143000</v>
      </c>
      <c r="I34" s="70">
        <v>1011000</v>
      </c>
      <c r="J34" s="70">
        <v>2249000</v>
      </c>
      <c r="K34" s="167" t="s">
        <v>289</v>
      </c>
    </row>
    <row r="35" spans="1:230" s="167" customFormat="1" x14ac:dyDescent="0.2">
      <c r="A35" s="68"/>
      <c r="B35" s="68"/>
      <c r="C35" s="68"/>
      <c r="D35" s="68">
        <v>3233</v>
      </c>
      <c r="E35" s="68"/>
      <c r="F35" s="69"/>
      <c r="G35" s="69" t="s">
        <v>82</v>
      </c>
      <c r="H35" s="70">
        <f>'1. IZMJENE I DOP.PLANA A. 2020.'!H77</f>
        <v>48000</v>
      </c>
      <c r="I35" s="70">
        <f>'1. IZMJENE I DOP.PLANA A. 2020.'!I77</f>
        <v>5000</v>
      </c>
      <c r="J35" s="70">
        <f>'1. IZMJENE I DOP.PLANA A. 2020.'!J77</f>
        <v>53000</v>
      </c>
    </row>
    <row r="36" spans="1:230" s="167" customFormat="1" x14ac:dyDescent="0.2">
      <c r="A36" s="68"/>
      <c r="B36" s="68"/>
      <c r="C36" s="68"/>
      <c r="D36" s="68">
        <v>3237</v>
      </c>
      <c r="E36" s="68"/>
      <c r="F36" s="69"/>
      <c r="G36" s="69" t="s">
        <v>85</v>
      </c>
      <c r="H36" s="70">
        <f>'1. IZMJENE I DOP.PLANA A. 2020.'!H80</f>
        <v>261300</v>
      </c>
      <c r="I36" s="70">
        <f>'1. IZMJENE I DOP.PLANA A. 2020.'!I80</f>
        <v>-16300</v>
      </c>
      <c r="J36" s="70">
        <f>'1. IZMJENE I DOP.PLANA A. 2020.'!J80</f>
        <v>245000</v>
      </c>
    </row>
    <row r="37" spans="1:230" s="167" customFormat="1" x14ac:dyDescent="0.2">
      <c r="A37" s="68"/>
      <c r="B37" s="68"/>
      <c r="C37" s="68"/>
      <c r="D37" s="68">
        <v>3238</v>
      </c>
      <c r="E37" s="68"/>
      <c r="F37" s="69"/>
      <c r="G37" s="69" t="s">
        <v>86</v>
      </c>
      <c r="H37" s="70">
        <f>'1. IZMJENE I DOP.PLANA A. 2020.'!H81</f>
        <v>38000</v>
      </c>
      <c r="I37" s="70">
        <f>'1. IZMJENE I DOP.PLANA A. 2020.'!I81</f>
        <v>0</v>
      </c>
      <c r="J37" s="70">
        <f>'1. IZMJENE I DOP.PLANA A. 2020.'!J81</f>
        <v>38000</v>
      </c>
    </row>
    <row r="38" spans="1:230" s="167" customFormat="1" x14ac:dyDescent="0.2">
      <c r="A38" s="68"/>
      <c r="B38" s="68"/>
      <c r="C38" s="68"/>
      <c r="D38" s="68">
        <v>3239</v>
      </c>
      <c r="E38" s="68"/>
      <c r="F38" s="69"/>
      <c r="G38" s="69" t="s">
        <v>87</v>
      </c>
      <c r="H38" s="70">
        <f>'1. IZMJENE I DOP.PLANA A. 2020.'!H82</f>
        <v>75700</v>
      </c>
      <c r="I38" s="70">
        <f>'1. IZMJENE I DOP.PLANA A. 2020.'!I82</f>
        <v>-27000</v>
      </c>
      <c r="J38" s="70">
        <f>'1. IZMJENE I DOP.PLANA A. 2020.'!J82</f>
        <v>48700</v>
      </c>
    </row>
    <row r="39" spans="1:230" x14ac:dyDescent="0.2">
      <c r="A39" s="68"/>
      <c r="B39" s="68"/>
      <c r="C39" s="65">
        <v>324</v>
      </c>
      <c r="D39" s="68"/>
      <c r="E39" s="68">
        <v>11</v>
      </c>
      <c r="F39" s="69"/>
      <c r="G39" s="66" t="s">
        <v>88</v>
      </c>
      <c r="H39" s="67">
        <f>H40</f>
        <v>12000</v>
      </c>
      <c r="I39" s="67">
        <f>I40</f>
        <v>-9400</v>
      </c>
      <c r="J39" s="67">
        <f>J40</f>
        <v>2600</v>
      </c>
    </row>
    <row r="40" spans="1:230" s="167" customFormat="1" x14ac:dyDescent="0.2">
      <c r="A40" s="68"/>
      <c r="B40" s="68"/>
      <c r="C40" s="68"/>
      <c r="D40" s="68">
        <v>3241</v>
      </c>
      <c r="E40" s="68"/>
      <c r="F40" s="69"/>
      <c r="G40" s="69" t="s">
        <v>162</v>
      </c>
      <c r="H40" s="70">
        <f>'1. IZMJENE I DOP.PLANA A. 2020.'!H84</f>
        <v>12000</v>
      </c>
      <c r="I40" s="70">
        <f>'1. IZMJENE I DOP.PLANA A. 2020.'!I84</f>
        <v>-9400</v>
      </c>
      <c r="J40" s="70">
        <f>'1. IZMJENE I DOP.PLANA A. 2020.'!J84</f>
        <v>2600</v>
      </c>
    </row>
    <row r="41" spans="1:230" x14ac:dyDescent="0.2">
      <c r="A41" s="65"/>
      <c r="B41" s="65"/>
      <c r="C41" s="65">
        <v>329</v>
      </c>
      <c r="D41" s="65"/>
      <c r="E41" s="68">
        <v>11</v>
      </c>
      <c r="F41" s="66"/>
      <c r="G41" s="66" t="s">
        <v>90</v>
      </c>
      <c r="H41" s="67">
        <f>SUM(H42:H46)</f>
        <v>166500</v>
      </c>
      <c r="I41" s="67">
        <f>SUM(I42:I46)</f>
        <v>-49000</v>
      </c>
      <c r="J41" s="67">
        <f>SUM(J42:J46)</f>
        <v>117500</v>
      </c>
    </row>
    <row r="42" spans="1:230" s="167" customFormat="1" ht="22.5" x14ac:dyDescent="0.2">
      <c r="A42" s="68"/>
      <c r="B42" s="68"/>
      <c r="C42" s="68"/>
      <c r="D42" s="68">
        <v>3291</v>
      </c>
      <c r="E42" s="68"/>
      <c r="F42" s="69"/>
      <c r="G42" s="166" t="s">
        <v>163</v>
      </c>
      <c r="H42" s="70">
        <f>'1. IZMJENE I DOP.PLANA A. 2020.'!H86</f>
        <v>40000</v>
      </c>
      <c r="I42" s="70">
        <f>'1. IZMJENE I DOP.PLANA A. 2020.'!I86</f>
        <v>0</v>
      </c>
      <c r="J42" s="70">
        <f>'1. IZMJENE I DOP.PLANA A. 2020.'!J86</f>
        <v>40000</v>
      </c>
    </row>
    <row r="43" spans="1:230" s="167" customFormat="1" x14ac:dyDescent="0.2">
      <c r="A43" s="68"/>
      <c r="B43" s="68"/>
      <c r="C43" s="68"/>
      <c r="D43" s="68">
        <v>3292</v>
      </c>
      <c r="E43" s="68"/>
      <c r="F43" s="69"/>
      <c r="G43" s="69" t="s">
        <v>91</v>
      </c>
      <c r="H43" s="70">
        <f>'1. IZMJENE I DOP.PLANA A. 2020.'!H87</f>
        <v>11000</v>
      </c>
      <c r="I43" s="70">
        <f>'1. IZMJENE I DOP.PLANA A. 2020.'!I87</f>
        <v>100</v>
      </c>
      <c r="J43" s="70">
        <f>'1. IZMJENE I DOP.PLANA A. 2020.'!J87</f>
        <v>11100</v>
      </c>
    </row>
    <row r="44" spans="1:230" s="167" customFormat="1" x14ac:dyDescent="0.2">
      <c r="A44" s="68"/>
      <c r="B44" s="68"/>
      <c r="C44" s="68"/>
      <c r="D44" s="68">
        <v>3293</v>
      </c>
      <c r="E44" s="68"/>
      <c r="F44" s="69"/>
      <c r="G44" s="69" t="s">
        <v>92</v>
      </c>
      <c r="H44" s="70">
        <f>'1. IZMJENE I DOP.PLANA A. 2020.'!H88</f>
        <v>85000</v>
      </c>
      <c r="I44" s="70">
        <f>'1. IZMJENE I DOP.PLANA A. 2020.'!I88</f>
        <v>-53200</v>
      </c>
      <c r="J44" s="70">
        <f>'1. IZMJENE I DOP.PLANA A. 2020.'!J88</f>
        <v>31800</v>
      </c>
    </row>
    <row r="45" spans="1:230" s="167" customFormat="1" x14ac:dyDescent="0.2">
      <c r="A45" s="68"/>
      <c r="B45" s="68"/>
      <c r="C45" s="68"/>
      <c r="D45" s="68">
        <v>3295</v>
      </c>
      <c r="E45" s="68"/>
      <c r="F45" s="69"/>
      <c r="G45" s="69" t="s">
        <v>93</v>
      </c>
      <c r="H45" s="70">
        <f>'1. IZMJENE I DOP.PLANA A. 2020.'!H89</f>
        <v>9000</v>
      </c>
      <c r="I45" s="70">
        <f>'1. IZMJENE I DOP.PLANA A. 2020.'!I89</f>
        <v>2500</v>
      </c>
      <c r="J45" s="70">
        <f>'1. IZMJENE I DOP.PLANA A. 2020.'!J89</f>
        <v>11500</v>
      </c>
    </row>
    <row r="46" spans="1:230" s="167" customFormat="1" x14ac:dyDescent="0.2">
      <c r="A46" s="68"/>
      <c r="B46" s="68"/>
      <c r="C46" s="68"/>
      <c r="D46" s="68">
        <v>3299</v>
      </c>
      <c r="E46" s="68"/>
      <c r="F46" s="69"/>
      <c r="G46" s="69" t="s">
        <v>90</v>
      </c>
      <c r="H46" s="70">
        <f>'1. IZMJENE I DOP.PLANA A. 2020.'!H90</f>
        <v>21500</v>
      </c>
      <c r="I46" s="70">
        <f>'1. IZMJENE I DOP.PLANA A. 2020.'!I90</f>
        <v>1600</v>
      </c>
      <c r="J46" s="70">
        <f>'1. IZMJENE I DOP.PLANA A. 2020.'!J90</f>
        <v>23100</v>
      </c>
    </row>
    <row r="47" spans="1:230" x14ac:dyDescent="0.2">
      <c r="A47" s="62" t="s">
        <v>164</v>
      </c>
      <c r="B47" s="62"/>
      <c r="C47" s="62"/>
      <c r="D47" s="62"/>
      <c r="E47" s="62"/>
      <c r="F47" s="62"/>
      <c r="G47" s="62"/>
      <c r="H47" s="63">
        <f>H48</f>
        <v>335000</v>
      </c>
      <c r="I47" s="63">
        <f>I48</f>
        <v>-88500</v>
      </c>
      <c r="J47" s="63">
        <f>J48</f>
        <v>246500</v>
      </c>
      <c r="HB47" s="75"/>
      <c r="HC47" s="75"/>
      <c r="HD47" s="75"/>
      <c r="HE47" s="75"/>
      <c r="HF47" s="75"/>
      <c r="HG47" s="75"/>
      <c r="HH47" s="75"/>
      <c r="HI47" s="75"/>
      <c r="HJ47" s="75"/>
      <c r="HK47" s="75"/>
      <c r="HL47" s="75"/>
      <c r="HM47" s="75"/>
      <c r="HN47" s="75"/>
      <c r="HO47" s="75"/>
      <c r="HP47" s="75"/>
      <c r="HQ47" s="75"/>
      <c r="HR47" s="75"/>
      <c r="HS47" s="75"/>
      <c r="HT47" s="75"/>
      <c r="HU47" s="75"/>
      <c r="HV47" s="75"/>
    </row>
    <row r="48" spans="1:230" ht="22.5" x14ac:dyDescent="0.2">
      <c r="A48" s="65">
        <v>4</v>
      </c>
      <c r="B48" s="65"/>
      <c r="C48" s="65"/>
      <c r="D48" s="65"/>
      <c r="E48" s="65"/>
      <c r="F48" s="66"/>
      <c r="G48" s="71" t="s">
        <v>165</v>
      </c>
      <c r="H48" s="67">
        <f>H49+H54</f>
        <v>335000</v>
      </c>
      <c r="I48" s="67">
        <f>I49+I54</f>
        <v>-88500</v>
      </c>
      <c r="J48" s="67">
        <f>J49+J54</f>
        <v>246500</v>
      </c>
    </row>
    <row r="49" spans="1:230" ht="22.5" x14ac:dyDescent="0.2">
      <c r="A49" s="65"/>
      <c r="B49" s="65">
        <v>41</v>
      </c>
      <c r="C49" s="65"/>
      <c r="D49" s="65"/>
      <c r="E49" s="65"/>
      <c r="F49" s="66"/>
      <c r="G49" s="71" t="s">
        <v>128</v>
      </c>
      <c r="H49" s="67">
        <f>H50+H52</f>
        <v>50000</v>
      </c>
      <c r="I49" s="67">
        <f>I50+I52</f>
        <v>-38000</v>
      </c>
      <c r="J49" s="67">
        <f>J50+J52</f>
        <v>12000</v>
      </c>
    </row>
    <row r="50" spans="1:230" x14ac:dyDescent="0.2">
      <c r="A50" s="65"/>
      <c r="B50" s="65"/>
      <c r="C50" s="65">
        <v>411</v>
      </c>
      <c r="D50" s="65"/>
      <c r="E50" s="68">
        <v>11</v>
      </c>
      <c r="F50" s="66"/>
      <c r="G50" s="71" t="s">
        <v>129</v>
      </c>
      <c r="H50" s="67">
        <f>H51</f>
        <v>0</v>
      </c>
      <c r="I50" s="67">
        <f>I51</f>
        <v>0</v>
      </c>
      <c r="J50" s="67">
        <f>J51</f>
        <v>0</v>
      </c>
    </row>
    <row r="51" spans="1:230" s="167" customFormat="1" x14ac:dyDescent="0.2">
      <c r="A51" s="68"/>
      <c r="B51" s="68"/>
      <c r="C51" s="68"/>
      <c r="D51" s="68">
        <v>4111</v>
      </c>
      <c r="E51" s="68"/>
      <c r="F51" s="69"/>
      <c r="G51" s="166" t="s">
        <v>62</v>
      </c>
      <c r="H51" s="70">
        <f>'1. IZMJENE I DOP.PLANA A. 2020.'!H121</f>
        <v>0</v>
      </c>
      <c r="I51" s="70">
        <f>'1. IZMJENE I DOP.PLANA A. 2020.'!I121</f>
        <v>0</v>
      </c>
      <c r="J51" s="70">
        <f>'1. IZMJENE I DOP.PLANA A. 2020.'!J121</f>
        <v>0</v>
      </c>
    </row>
    <row r="52" spans="1:230" x14ac:dyDescent="0.2">
      <c r="A52" s="65"/>
      <c r="B52" s="65"/>
      <c r="C52" s="65">
        <v>412</v>
      </c>
      <c r="D52" s="65"/>
      <c r="E52" s="68">
        <v>11</v>
      </c>
      <c r="F52" s="66"/>
      <c r="G52" s="71" t="s">
        <v>130</v>
      </c>
      <c r="H52" s="67">
        <f>H53</f>
        <v>50000</v>
      </c>
      <c r="I52" s="67">
        <f>I53</f>
        <v>-38000</v>
      </c>
      <c r="J52" s="67">
        <f>J53</f>
        <v>12000</v>
      </c>
    </row>
    <row r="53" spans="1:230" s="167" customFormat="1" x14ac:dyDescent="0.2">
      <c r="A53" s="68"/>
      <c r="B53" s="68"/>
      <c r="C53" s="68"/>
      <c r="D53" s="68">
        <v>4126</v>
      </c>
      <c r="E53" s="68"/>
      <c r="F53" s="69"/>
      <c r="G53" s="166" t="s">
        <v>134</v>
      </c>
      <c r="H53" s="70">
        <v>50000</v>
      </c>
      <c r="I53" s="70">
        <v>-38000</v>
      </c>
      <c r="J53" s="70">
        <f>'1. IZMJENE I DOP.PLANA A. 2020.'!J124</f>
        <v>12000</v>
      </c>
    </row>
    <row r="54" spans="1:230" ht="22.5" x14ac:dyDescent="0.2">
      <c r="A54" s="65"/>
      <c r="B54" s="65">
        <v>42</v>
      </c>
      <c r="C54" s="65"/>
      <c r="D54" s="65"/>
      <c r="E54" s="65"/>
      <c r="F54" s="66"/>
      <c r="G54" s="71" t="s">
        <v>136</v>
      </c>
      <c r="H54" s="67">
        <f>H55+H57+H60</f>
        <v>285000</v>
      </c>
      <c r="I54" s="67">
        <f>I55+I57+I60</f>
        <v>-50500</v>
      </c>
      <c r="J54" s="67">
        <f>J55+J57+J60</f>
        <v>234500</v>
      </c>
    </row>
    <row r="55" spans="1:230" x14ac:dyDescent="0.2">
      <c r="A55" s="65"/>
      <c r="B55" s="65"/>
      <c r="C55" s="65">
        <v>421</v>
      </c>
      <c r="D55" s="65"/>
      <c r="E55" s="68">
        <v>11</v>
      </c>
      <c r="F55" s="66"/>
      <c r="G55" s="71" t="s">
        <v>137</v>
      </c>
      <c r="H55" s="67">
        <f>H56</f>
        <v>250000</v>
      </c>
      <c r="I55" s="67">
        <f>I56</f>
        <v>-25000</v>
      </c>
      <c r="J55" s="67">
        <f>J56</f>
        <v>225000</v>
      </c>
    </row>
    <row r="56" spans="1:230" s="167" customFormat="1" x14ac:dyDescent="0.2">
      <c r="A56" s="68"/>
      <c r="B56" s="68"/>
      <c r="C56" s="68"/>
      <c r="D56" s="68">
        <v>4214</v>
      </c>
      <c r="E56" s="68"/>
      <c r="F56" s="69"/>
      <c r="G56" s="166" t="s">
        <v>141</v>
      </c>
      <c r="H56" s="70">
        <v>250000</v>
      </c>
      <c r="I56" s="70">
        <v>-25000</v>
      </c>
      <c r="J56" s="70">
        <f>H56+I56</f>
        <v>225000</v>
      </c>
      <c r="K56" s="167" t="s">
        <v>289</v>
      </c>
    </row>
    <row r="57" spans="1:230" x14ac:dyDescent="0.2">
      <c r="A57" s="65"/>
      <c r="B57" s="65"/>
      <c r="C57" s="65">
        <v>422</v>
      </c>
      <c r="D57" s="65"/>
      <c r="E57" s="68">
        <v>11</v>
      </c>
      <c r="F57" s="66"/>
      <c r="G57" s="66" t="s">
        <v>142</v>
      </c>
      <c r="H57" s="67">
        <f>SUM(H58:H59)</f>
        <v>25000</v>
      </c>
      <c r="I57" s="67">
        <f>SUM(I58:I59)</f>
        <v>-15500</v>
      </c>
      <c r="J57" s="67">
        <f>SUM(J58:J59)</f>
        <v>9500</v>
      </c>
    </row>
    <row r="58" spans="1:230" s="167" customFormat="1" x14ac:dyDescent="0.2">
      <c r="A58" s="68"/>
      <c r="B58" s="68"/>
      <c r="C58" s="68"/>
      <c r="D58" s="68">
        <v>4221</v>
      </c>
      <c r="E58" s="68"/>
      <c r="F58" s="69"/>
      <c r="G58" s="69" t="s">
        <v>143</v>
      </c>
      <c r="H58" s="70">
        <f>'1. IZMJENE I DOP.PLANA A. 2020.'!H131</f>
        <v>15000</v>
      </c>
      <c r="I58" s="70">
        <f>'1. IZMJENE I DOP.PLANA A. 2020.'!I131</f>
        <v>-6500</v>
      </c>
      <c r="J58" s="70">
        <f>'1. IZMJENE I DOP.PLANA A. 2020.'!J131</f>
        <v>8500</v>
      </c>
    </row>
    <row r="59" spans="1:230" s="167" customFormat="1" x14ac:dyDescent="0.2">
      <c r="A59" s="68"/>
      <c r="B59" s="68"/>
      <c r="C59" s="68"/>
      <c r="D59" s="68">
        <v>4227</v>
      </c>
      <c r="E59" s="68"/>
      <c r="F59" s="69"/>
      <c r="G59" s="166" t="s">
        <v>144</v>
      </c>
      <c r="H59" s="70">
        <f>'1. IZMJENE I DOP.PLANA A. 2020.'!H132</f>
        <v>10000</v>
      </c>
      <c r="I59" s="70">
        <f>'1. IZMJENE I DOP.PLANA A. 2020.'!I132</f>
        <v>-9000</v>
      </c>
      <c r="J59" s="70">
        <f>'1. IZMJENE I DOP.PLANA A. 2020.'!J132</f>
        <v>1000</v>
      </c>
    </row>
    <row r="60" spans="1:230" x14ac:dyDescent="0.2">
      <c r="A60" s="65"/>
      <c r="B60" s="65"/>
      <c r="C60" s="65">
        <v>426</v>
      </c>
      <c r="D60" s="65"/>
      <c r="E60" s="68">
        <v>11</v>
      </c>
      <c r="F60" s="66"/>
      <c r="G60" s="66" t="s">
        <v>145</v>
      </c>
      <c r="H60" s="67">
        <f>H61</f>
        <v>10000</v>
      </c>
      <c r="I60" s="67">
        <f>I61</f>
        <v>-10000</v>
      </c>
      <c r="J60" s="67">
        <f>J61</f>
        <v>0</v>
      </c>
    </row>
    <row r="61" spans="1:230" s="167" customFormat="1" x14ac:dyDescent="0.2">
      <c r="A61" s="68"/>
      <c r="B61" s="68"/>
      <c r="C61" s="68"/>
      <c r="D61" s="68">
        <v>4262</v>
      </c>
      <c r="E61" s="68"/>
      <c r="F61" s="69"/>
      <c r="G61" s="69" t="s">
        <v>146</v>
      </c>
      <c r="H61" s="70">
        <f>'1. IZMJENE I DOP.PLANA A. 2020.'!H134</f>
        <v>10000</v>
      </c>
      <c r="I61" s="70">
        <f>'1. IZMJENE I DOP.PLANA A. 2020.'!I134</f>
        <v>-10000</v>
      </c>
      <c r="J61" s="70">
        <f>'1. IZMJENE I DOP.PLANA A. 2020.'!J134</f>
        <v>0</v>
      </c>
    </row>
    <row r="62" spans="1:230" x14ac:dyDescent="0.2">
      <c r="A62" s="62" t="s">
        <v>166</v>
      </c>
      <c r="B62" s="62"/>
      <c r="C62" s="62"/>
      <c r="D62" s="62"/>
      <c r="E62" s="62"/>
      <c r="F62" s="62"/>
      <c r="G62" s="62"/>
      <c r="H62" s="63">
        <f>H63</f>
        <v>14000</v>
      </c>
      <c r="I62" s="63">
        <f t="shared" ref="I62:J64" si="2">I63</f>
        <v>39000</v>
      </c>
      <c r="J62" s="63">
        <f t="shared" si="2"/>
        <v>53000</v>
      </c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</row>
    <row r="63" spans="1:230" x14ac:dyDescent="0.2">
      <c r="A63" s="65">
        <v>3</v>
      </c>
      <c r="B63" s="65"/>
      <c r="C63" s="65"/>
      <c r="D63" s="65"/>
      <c r="E63" s="65"/>
      <c r="F63" s="66"/>
      <c r="G63" s="66" t="s">
        <v>65</v>
      </c>
      <c r="H63" s="67">
        <f>H64</f>
        <v>14000</v>
      </c>
      <c r="I63" s="67">
        <f t="shared" si="2"/>
        <v>39000</v>
      </c>
      <c r="J63" s="67">
        <f t="shared" si="2"/>
        <v>53000</v>
      </c>
    </row>
    <row r="64" spans="1:230" x14ac:dyDescent="0.2">
      <c r="A64" s="65"/>
      <c r="B64" s="65">
        <v>38</v>
      </c>
      <c r="C64" s="65"/>
      <c r="D64" s="65"/>
      <c r="E64" s="65"/>
      <c r="F64" s="66"/>
      <c r="G64" s="66" t="s">
        <v>120</v>
      </c>
      <c r="H64" s="67">
        <f>H65</f>
        <v>14000</v>
      </c>
      <c r="I64" s="67">
        <f t="shared" si="2"/>
        <v>39000</v>
      </c>
      <c r="J64" s="67">
        <f t="shared" si="2"/>
        <v>53000</v>
      </c>
    </row>
    <row r="65" spans="1:230" x14ac:dyDescent="0.2">
      <c r="A65" s="65"/>
      <c r="B65" s="65"/>
      <c r="C65" s="65">
        <v>381</v>
      </c>
      <c r="D65" s="65"/>
      <c r="E65" s="68">
        <v>11</v>
      </c>
      <c r="F65" s="66"/>
      <c r="G65" s="66" t="s">
        <v>61</v>
      </c>
      <c r="H65" s="67">
        <f>H66</f>
        <v>14000</v>
      </c>
      <c r="I65" s="67">
        <f>I66</f>
        <v>39000</v>
      </c>
      <c r="J65" s="67">
        <f>J66</f>
        <v>53000</v>
      </c>
    </row>
    <row r="66" spans="1:230" s="167" customFormat="1" x14ac:dyDescent="0.2">
      <c r="A66" s="68"/>
      <c r="B66" s="68"/>
      <c r="C66" s="68"/>
      <c r="D66" s="68">
        <v>3811</v>
      </c>
      <c r="E66" s="68"/>
      <c r="F66" s="69"/>
      <c r="G66" s="69" t="s">
        <v>121</v>
      </c>
      <c r="H66" s="70">
        <v>14000</v>
      </c>
      <c r="I66" s="70">
        <v>39000</v>
      </c>
      <c r="J66" s="70">
        <f>H66+I66</f>
        <v>53000</v>
      </c>
      <c r="K66" s="167" t="s">
        <v>289</v>
      </c>
    </row>
    <row r="67" spans="1:230" x14ac:dyDescent="0.2">
      <c r="A67" s="62" t="s">
        <v>167</v>
      </c>
      <c r="B67" s="62"/>
      <c r="C67" s="62"/>
      <c r="D67" s="62"/>
      <c r="E67" s="62"/>
      <c r="F67" s="62"/>
      <c r="G67" s="62"/>
      <c r="H67" s="63">
        <f t="shared" ref="H67:J68" si="3">H68</f>
        <v>133500</v>
      </c>
      <c r="I67" s="63">
        <f t="shared" si="3"/>
        <v>-15000</v>
      </c>
      <c r="J67" s="63">
        <f t="shared" si="3"/>
        <v>118500</v>
      </c>
      <c r="HB67" s="75"/>
      <c r="HC67" s="75"/>
      <c r="HD67" s="75"/>
      <c r="HE67" s="75"/>
      <c r="HF67" s="75"/>
      <c r="HG67" s="75"/>
      <c r="HH67" s="75"/>
      <c r="HI67" s="75"/>
      <c r="HJ67" s="75"/>
      <c r="HK67" s="75"/>
      <c r="HL67" s="75"/>
      <c r="HM67" s="75"/>
      <c r="HN67" s="75"/>
      <c r="HO67" s="75"/>
      <c r="HP67" s="75"/>
      <c r="HQ67" s="75"/>
      <c r="HR67" s="75"/>
      <c r="HS67" s="75"/>
      <c r="HT67" s="75"/>
      <c r="HU67" s="75"/>
      <c r="HV67" s="75"/>
    </row>
    <row r="68" spans="1:230" x14ac:dyDescent="0.2">
      <c r="A68" s="65">
        <v>3</v>
      </c>
      <c r="B68" s="65"/>
      <c r="C68" s="65"/>
      <c r="D68" s="65"/>
      <c r="E68" s="65"/>
      <c r="F68" s="66"/>
      <c r="G68" s="66" t="s">
        <v>65</v>
      </c>
      <c r="H68" s="67">
        <f t="shared" si="3"/>
        <v>133500</v>
      </c>
      <c r="I68" s="67">
        <f t="shared" si="3"/>
        <v>-15000</v>
      </c>
      <c r="J68" s="67">
        <f t="shared" si="3"/>
        <v>118500</v>
      </c>
    </row>
    <row r="69" spans="1:230" x14ac:dyDescent="0.2">
      <c r="A69" s="65"/>
      <c r="B69" s="65">
        <v>34</v>
      </c>
      <c r="C69" s="65"/>
      <c r="D69" s="65"/>
      <c r="E69" s="65"/>
      <c r="F69" s="66"/>
      <c r="G69" s="66" t="s">
        <v>94</v>
      </c>
      <c r="H69" s="67">
        <f>H70+H72</f>
        <v>133500</v>
      </c>
      <c r="I69" s="67">
        <f>I70+I72</f>
        <v>-15000</v>
      </c>
      <c r="J69" s="67">
        <f>J70+J72</f>
        <v>118500</v>
      </c>
    </row>
    <row r="70" spans="1:230" x14ac:dyDescent="0.2">
      <c r="A70" s="65"/>
      <c r="B70" s="65"/>
      <c r="C70" s="65">
        <v>342</v>
      </c>
      <c r="D70" s="65"/>
      <c r="E70" s="68">
        <v>11</v>
      </c>
      <c r="F70" s="66"/>
      <c r="G70" s="71" t="s">
        <v>95</v>
      </c>
      <c r="H70" s="67">
        <f>H71</f>
        <v>20000</v>
      </c>
      <c r="I70" s="67">
        <f>I71</f>
        <v>27000</v>
      </c>
      <c r="J70" s="67">
        <f>J71</f>
        <v>47000</v>
      </c>
    </row>
    <row r="71" spans="1:230" s="167" customFormat="1" ht="33.75" x14ac:dyDescent="0.2">
      <c r="A71" s="68"/>
      <c r="B71" s="68"/>
      <c r="C71" s="68"/>
      <c r="D71" s="68">
        <v>3423</v>
      </c>
      <c r="E71" s="68"/>
      <c r="F71" s="69"/>
      <c r="G71" s="166" t="s">
        <v>168</v>
      </c>
      <c r="H71" s="70">
        <f>'1. IZMJENE I DOP.PLANA A. 2020.'!H93</f>
        <v>20000</v>
      </c>
      <c r="I71" s="70">
        <f>'1. IZMJENE I DOP.PLANA A. 2020.'!I93</f>
        <v>27000</v>
      </c>
      <c r="J71" s="70">
        <f>'1. IZMJENE I DOP.PLANA A. 2020.'!J93</f>
        <v>47000</v>
      </c>
    </row>
    <row r="72" spans="1:230" x14ac:dyDescent="0.2">
      <c r="A72" s="65"/>
      <c r="B72" s="65"/>
      <c r="C72" s="65">
        <v>343</v>
      </c>
      <c r="D72" s="65"/>
      <c r="E72" s="68">
        <v>11</v>
      </c>
      <c r="F72" s="66"/>
      <c r="G72" s="66" t="s">
        <v>97</v>
      </c>
      <c r="H72" s="67">
        <f>SUM(H73:H75)</f>
        <v>113500</v>
      </c>
      <c r="I72" s="67">
        <f>SUM(I73:I75)</f>
        <v>-42000</v>
      </c>
      <c r="J72" s="67">
        <f>SUM(J73:J75)</f>
        <v>71500</v>
      </c>
    </row>
    <row r="73" spans="1:230" s="167" customFormat="1" x14ac:dyDescent="0.2">
      <c r="A73" s="68"/>
      <c r="B73" s="68"/>
      <c r="C73" s="68"/>
      <c r="D73" s="68">
        <v>3431</v>
      </c>
      <c r="E73" s="68"/>
      <c r="F73" s="69"/>
      <c r="G73" s="69" t="s">
        <v>169</v>
      </c>
      <c r="H73" s="70">
        <f>'1. IZMJENE I DOP.PLANA A. 2020.'!H95</f>
        <v>15000</v>
      </c>
      <c r="I73" s="70">
        <f>'1. IZMJENE I DOP.PLANA A. 2020.'!I95</f>
        <v>0</v>
      </c>
      <c r="J73" s="70">
        <f>'1. IZMJENE I DOP.PLANA A. 2020.'!J95</f>
        <v>15000</v>
      </c>
    </row>
    <row r="74" spans="1:230" s="167" customFormat="1" x14ac:dyDescent="0.2">
      <c r="A74" s="68"/>
      <c r="B74" s="68"/>
      <c r="C74" s="68"/>
      <c r="D74" s="68">
        <v>3433</v>
      </c>
      <c r="E74" s="68"/>
      <c r="F74" s="69"/>
      <c r="G74" s="69" t="s">
        <v>99</v>
      </c>
      <c r="H74" s="70">
        <f>'1. IZMJENE I DOP.PLANA A. 2020.'!H96</f>
        <v>5000</v>
      </c>
      <c r="I74" s="70">
        <f>'1. IZMJENE I DOP.PLANA A. 2020.'!I96</f>
        <v>-3500</v>
      </c>
      <c r="J74" s="70">
        <f>'1. IZMJENE I DOP.PLANA A. 2020.'!J96</f>
        <v>1500</v>
      </c>
    </row>
    <row r="75" spans="1:230" s="167" customFormat="1" x14ac:dyDescent="0.2">
      <c r="A75" s="68"/>
      <c r="B75" s="68"/>
      <c r="C75" s="68"/>
      <c r="D75" s="68">
        <v>3434</v>
      </c>
      <c r="E75" s="68"/>
      <c r="F75" s="69"/>
      <c r="G75" s="69" t="s">
        <v>100</v>
      </c>
      <c r="H75" s="70">
        <f>'1. IZMJENE I DOP.PLANA A. 2020.'!H97</f>
        <v>93500</v>
      </c>
      <c r="I75" s="70">
        <f>'1. IZMJENE I DOP.PLANA A. 2020.'!I97</f>
        <v>-38500</v>
      </c>
      <c r="J75" s="70">
        <f>'1. IZMJENE I DOP.PLANA A. 2020.'!J97</f>
        <v>55000</v>
      </c>
    </row>
    <row r="76" spans="1:230" x14ac:dyDescent="0.2">
      <c r="A76" s="59" t="s">
        <v>170</v>
      </c>
      <c r="B76" s="59"/>
      <c r="C76" s="59"/>
      <c r="D76" s="59"/>
      <c r="E76" s="59"/>
      <c r="F76" s="59"/>
      <c r="G76" s="59"/>
      <c r="H76" s="60">
        <f t="shared" ref="H76:J77" si="4">H77</f>
        <v>227000</v>
      </c>
      <c r="I76" s="60">
        <f t="shared" si="4"/>
        <v>-7000</v>
      </c>
      <c r="J76" s="60">
        <f t="shared" si="4"/>
        <v>220000</v>
      </c>
      <c r="HB76" s="76"/>
      <c r="HC76" s="76"/>
      <c r="HD76" s="76"/>
      <c r="HE76" s="76"/>
      <c r="HF76" s="76"/>
      <c r="HG76" s="76"/>
      <c r="HH76" s="76"/>
      <c r="HI76" s="76"/>
      <c r="HJ76" s="76"/>
      <c r="HK76" s="76"/>
      <c r="HL76" s="76"/>
      <c r="HM76" s="76"/>
      <c r="HN76" s="76"/>
      <c r="HO76" s="76"/>
      <c r="HP76" s="76"/>
      <c r="HQ76" s="76"/>
      <c r="HR76" s="76"/>
      <c r="HS76" s="76"/>
      <c r="HT76" s="76"/>
      <c r="HU76" s="76"/>
      <c r="HV76" s="76"/>
    </row>
    <row r="77" spans="1:230" x14ac:dyDescent="0.2">
      <c r="A77" s="62" t="s">
        <v>171</v>
      </c>
      <c r="B77" s="62"/>
      <c r="C77" s="62"/>
      <c r="D77" s="62"/>
      <c r="E77" s="62"/>
      <c r="F77" s="62"/>
      <c r="G77" s="62"/>
      <c r="H77" s="63">
        <f t="shared" si="4"/>
        <v>227000</v>
      </c>
      <c r="I77" s="63">
        <f t="shared" si="4"/>
        <v>-7000</v>
      </c>
      <c r="J77" s="63">
        <f t="shared" si="4"/>
        <v>220000</v>
      </c>
      <c r="HB77" s="75"/>
      <c r="HC77" s="75"/>
      <c r="HD77" s="75"/>
      <c r="HE77" s="75"/>
      <c r="HF77" s="75"/>
      <c r="HG77" s="75"/>
      <c r="HH77" s="75"/>
      <c r="HI77" s="75"/>
      <c r="HJ77" s="75"/>
      <c r="HK77" s="75"/>
      <c r="HL77" s="75"/>
      <c r="HM77" s="75"/>
      <c r="HN77" s="75"/>
      <c r="HO77" s="75"/>
      <c r="HP77" s="75"/>
      <c r="HQ77" s="75"/>
      <c r="HR77" s="75"/>
      <c r="HS77" s="75"/>
      <c r="HT77" s="75"/>
      <c r="HU77" s="75"/>
      <c r="HV77" s="75"/>
    </row>
    <row r="78" spans="1:230" x14ac:dyDescent="0.2">
      <c r="A78" s="65">
        <v>3</v>
      </c>
      <c r="B78" s="65"/>
      <c r="C78" s="65"/>
      <c r="D78" s="65"/>
      <c r="E78" s="65"/>
      <c r="F78" s="66"/>
      <c r="G78" s="66" t="s">
        <v>65</v>
      </c>
      <c r="H78" s="67">
        <f>H79+H82</f>
        <v>227000</v>
      </c>
      <c r="I78" s="67">
        <f>I79+I82</f>
        <v>-7000</v>
      </c>
      <c r="J78" s="67">
        <f>J79+J82</f>
        <v>220000</v>
      </c>
    </row>
    <row r="79" spans="1:230" ht="22.5" x14ac:dyDescent="0.2">
      <c r="A79" s="65"/>
      <c r="B79" s="65">
        <v>36</v>
      </c>
      <c r="C79" s="65"/>
      <c r="D79" s="65"/>
      <c r="E79" s="65"/>
      <c r="F79" s="66"/>
      <c r="G79" s="71" t="s">
        <v>172</v>
      </c>
      <c r="H79" s="67">
        <f t="shared" ref="H79:J80" si="5">H80</f>
        <v>27000</v>
      </c>
      <c r="I79" s="67">
        <f t="shared" si="5"/>
        <v>-7000</v>
      </c>
      <c r="J79" s="67">
        <f t="shared" si="5"/>
        <v>20000</v>
      </c>
    </row>
    <row r="80" spans="1:230" x14ac:dyDescent="0.2">
      <c r="A80" s="65"/>
      <c r="B80" s="65"/>
      <c r="C80" s="65">
        <v>363</v>
      </c>
      <c r="D80" s="65"/>
      <c r="E80" s="68">
        <v>11</v>
      </c>
      <c r="F80" s="66"/>
      <c r="G80" s="66" t="s">
        <v>105</v>
      </c>
      <c r="H80" s="67">
        <f t="shared" si="5"/>
        <v>27000</v>
      </c>
      <c r="I80" s="67">
        <f t="shared" si="5"/>
        <v>-7000</v>
      </c>
      <c r="J80" s="67">
        <f t="shared" si="5"/>
        <v>20000</v>
      </c>
    </row>
    <row r="81" spans="1:230" s="167" customFormat="1" x14ac:dyDescent="0.2">
      <c r="A81" s="68"/>
      <c r="B81" s="68"/>
      <c r="C81" s="68"/>
      <c r="D81" s="68">
        <v>3631</v>
      </c>
      <c r="E81" s="68"/>
      <c r="F81" s="69"/>
      <c r="G81" s="69" t="s">
        <v>106</v>
      </c>
      <c r="H81" s="70">
        <v>27000</v>
      </c>
      <c r="I81" s="70">
        <v>-7000</v>
      </c>
      <c r="J81" s="70">
        <f>H81+I81</f>
        <v>20000</v>
      </c>
      <c r="K81" s="167" t="s">
        <v>289</v>
      </c>
    </row>
    <row r="82" spans="1:230" x14ac:dyDescent="0.2">
      <c r="A82" s="65"/>
      <c r="B82" s="65">
        <v>38</v>
      </c>
      <c r="C82" s="65"/>
      <c r="D82" s="65"/>
      <c r="E82" s="65"/>
      <c r="F82" s="66"/>
      <c r="G82" s="66" t="s">
        <v>120</v>
      </c>
      <c r="H82" s="67">
        <f t="shared" ref="H82:J83" si="6">H83</f>
        <v>200000</v>
      </c>
      <c r="I82" s="67">
        <f t="shared" si="6"/>
        <v>0</v>
      </c>
      <c r="J82" s="67">
        <f t="shared" si="6"/>
        <v>200000</v>
      </c>
    </row>
    <row r="83" spans="1:230" x14ac:dyDescent="0.2">
      <c r="A83" s="65"/>
      <c r="B83" s="65"/>
      <c r="C83" s="65">
        <v>381</v>
      </c>
      <c r="D83" s="65"/>
      <c r="E83" s="68">
        <v>11</v>
      </c>
      <c r="F83" s="66"/>
      <c r="G83" s="66" t="s">
        <v>61</v>
      </c>
      <c r="H83" s="67">
        <f t="shared" si="6"/>
        <v>200000</v>
      </c>
      <c r="I83" s="67">
        <f t="shared" si="6"/>
        <v>0</v>
      </c>
      <c r="J83" s="67">
        <f t="shared" si="6"/>
        <v>200000</v>
      </c>
    </row>
    <row r="84" spans="1:230" s="167" customFormat="1" x14ac:dyDescent="0.2">
      <c r="A84" s="68"/>
      <c r="B84" s="68"/>
      <c r="C84" s="68"/>
      <c r="D84" s="68">
        <v>3811</v>
      </c>
      <c r="E84" s="68"/>
      <c r="F84" s="69"/>
      <c r="G84" s="69" t="s">
        <v>121</v>
      </c>
      <c r="H84" s="70">
        <v>200000</v>
      </c>
      <c r="I84" s="70">
        <v>0</v>
      </c>
      <c r="J84" s="70">
        <f>H84+I84</f>
        <v>200000</v>
      </c>
      <c r="K84" s="167" t="s">
        <v>289</v>
      </c>
    </row>
    <row r="85" spans="1:230" x14ac:dyDescent="0.2">
      <c r="A85" s="59" t="s">
        <v>173</v>
      </c>
      <c r="B85" s="59"/>
      <c r="C85" s="59"/>
      <c r="D85" s="59"/>
      <c r="E85" s="59"/>
      <c r="F85" s="59"/>
      <c r="G85" s="59"/>
      <c r="H85" s="60">
        <f>H86+H94+H99</f>
        <v>3375000</v>
      </c>
      <c r="I85" s="60">
        <f>I86+I94+I99</f>
        <v>-3207000</v>
      </c>
      <c r="J85" s="60">
        <f>J86+J94+J99</f>
        <v>168000</v>
      </c>
      <c r="HB85" s="76"/>
      <c r="HC85" s="76"/>
      <c r="HD85" s="76"/>
      <c r="HE85" s="76"/>
      <c r="HF85" s="76"/>
      <c r="HG85" s="76"/>
      <c r="HH85" s="76"/>
      <c r="HI85" s="76"/>
      <c r="HJ85" s="76"/>
      <c r="HK85" s="76"/>
      <c r="HL85" s="76"/>
      <c r="HM85" s="76"/>
      <c r="HN85" s="76"/>
      <c r="HO85" s="76"/>
      <c r="HP85" s="76"/>
      <c r="HQ85" s="76"/>
      <c r="HR85" s="76"/>
      <c r="HS85" s="76"/>
      <c r="HT85" s="76"/>
      <c r="HU85" s="76"/>
      <c r="HV85" s="76"/>
    </row>
    <row r="86" spans="1:230" x14ac:dyDescent="0.2">
      <c r="A86" s="62" t="s">
        <v>174</v>
      </c>
      <c r="B86" s="62"/>
      <c r="C86" s="62"/>
      <c r="D86" s="62"/>
      <c r="E86" s="62"/>
      <c r="F86" s="62"/>
      <c r="G86" s="62"/>
      <c r="H86" s="63">
        <f>H87</f>
        <v>260000</v>
      </c>
      <c r="I86" s="63">
        <f>I87</f>
        <v>-107000</v>
      </c>
      <c r="J86" s="63">
        <f>J87</f>
        <v>153000</v>
      </c>
      <c r="HB86" s="75"/>
      <c r="HC86" s="75"/>
      <c r="HD86" s="75"/>
      <c r="HE86" s="75"/>
      <c r="HF86" s="75"/>
      <c r="HG86" s="75"/>
      <c r="HH86" s="75"/>
      <c r="HI86" s="75"/>
      <c r="HJ86" s="75"/>
      <c r="HK86" s="75"/>
      <c r="HL86" s="75"/>
      <c r="HM86" s="75"/>
      <c r="HN86" s="75"/>
      <c r="HO86" s="75"/>
      <c r="HP86" s="75"/>
      <c r="HQ86" s="75"/>
      <c r="HR86" s="75"/>
      <c r="HS86" s="75"/>
      <c r="HT86" s="75"/>
      <c r="HU86" s="75"/>
      <c r="HV86" s="75"/>
    </row>
    <row r="87" spans="1:230" x14ac:dyDescent="0.2">
      <c r="A87" s="65">
        <v>3</v>
      </c>
      <c r="B87" s="65"/>
      <c r="C87" s="65"/>
      <c r="D87" s="65"/>
      <c r="E87" s="65"/>
      <c r="F87" s="66"/>
      <c r="G87" s="66" t="s">
        <v>65</v>
      </c>
      <c r="H87" s="67">
        <f>H88+H91</f>
        <v>260000</v>
      </c>
      <c r="I87" s="67">
        <f>I88+I91</f>
        <v>-107000</v>
      </c>
      <c r="J87" s="67">
        <f>J88+J91</f>
        <v>153000</v>
      </c>
    </row>
    <row r="88" spans="1:230" ht="22.5" x14ac:dyDescent="0.2">
      <c r="A88" s="65"/>
      <c r="B88" s="65">
        <v>36</v>
      </c>
      <c r="C88" s="65"/>
      <c r="D88" s="65"/>
      <c r="E88" s="65"/>
      <c r="F88" s="66"/>
      <c r="G88" s="71" t="s">
        <v>175</v>
      </c>
      <c r="H88" s="67">
        <f t="shared" ref="H88:J89" si="7">H89</f>
        <v>50000</v>
      </c>
      <c r="I88" s="67">
        <f t="shared" si="7"/>
        <v>-50000</v>
      </c>
      <c r="J88" s="67">
        <f t="shared" si="7"/>
        <v>0</v>
      </c>
    </row>
    <row r="89" spans="1:230" x14ac:dyDescent="0.2">
      <c r="A89" s="65"/>
      <c r="B89" s="65"/>
      <c r="C89" s="65">
        <v>363</v>
      </c>
      <c r="D89" s="65"/>
      <c r="E89" s="68">
        <v>11</v>
      </c>
      <c r="F89" s="66"/>
      <c r="G89" s="66" t="s">
        <v>105</v>
      </c>
      <c r="H89" s="67">
        <f t="shared" si="7"/>
        <v>50000</v>
      </c>
      <c r="I89" s="67">
        <f t="shared" si="7"/>
        <v>-50000</v>
      </c>
      <c r="J89" s="67">
        <f t="shared" si="7"/>
        <v>0</v>
      </c>
    </row>
    <row r="90" spans="1:230" s="167" customFormat="1" x14ac:dyDescent="0.2">
      <c r="A90" s="68"/>
      <c r="B90" s="68"/>
      <c r="C90" s="68"/>
      <c r="D90" s="68">
        <v>3632</v>
      </c>
      <c r="E90" s="68"/>
      <c r="F90" s="69"/>
      <c r="G90" s="69" t="s">
        <v>107</v>
      </c>
      <c r="H90" s="70">
        <f>'1. IZMJENE I DOP.PLANA A. 2020.'!H104</f>
        <v>50000</v>
      </c>
      <c r="I90" s="70">
        <f>'1. IZMJENE I DOP.PLANA A. 2020.'!I104</f>
        <v>-50000</v>
      </c>
      <c r="J90" s="70">
        <f>'1. IZMJENE I DOP.PLANA A. 2020.'!J104</f>
        <v>0</v>
      </c>
    </row>
    <row r="91" spans="1:230" x14ac:dyDescent="0.2">
      <c r="A91" s="65"/>
      <c r="B91" s="65">
        <v>38</v>
      </c>
      <c r="C91" s="65"/>
      <c r="D91" s="65"/>
      <c r="E91" s="65"/>
      <c r="F91" s="66"/>
      <c r="G91" s="66" t="s">
        <v>120</v>
      </c>
      <c r="H91" s="67">
        <f t="shared" ref="H91:J92" si="8">H92</f>
        <v>210000</v>
      </c>
      <c r="I91" s="67">
        <f t="shared" si="8"/>
        <v>-57000</v>
      </c>
      <c r="J91" s="67">
        <f t="shared" si="8"/>
        <v>153000</v>
      </c>
    </row>
    <row r="92" spans="1:230" ht="22.5" x14ac:dyDescent="0.2">
      <c r="A92" s="68"/>
      <c r="B92" s="68"/>
      <c r="C92" s="65">
        <v>386</v>
      </c>
      <c r="D92" s="68"/>
      <c r="E92" s="68">
        <v>11</v>
      </c>
      <c r="F92" s="69"/>
      <c r="G92" s="71" t="s">
        <v>126</v>
      </c>
      <c r="H92" s="67">
        <f t="shared" si="8"/>
        <v>210000</v>
      </c>
      <c r="I92" s="67">
        <f t="shared" si="8"/>
        <v>-57000</v>
      </c>
      <c r="J92" s="67">
        <f t="shared" si="8"/>
        <v>153000</v>
      </c>
    </row>
    <row r="93" spans="1:230" s="167" customFormat="1" ht="22.5" x14ac:dyDescent="0.2">
      <c r="A93" s="68"/>
      <c r="B93" s="68"/>
      <c r="C93" s="68"/>
      <c r="D93" s="68">
        <v>3861</v>
      </c>
      <c r="E93" s="68"/>
      <c r="F93" s="69"/>
      <c r="G93" s="166" t="s">
        <v>126</v>
      </c>
      <c r="H93" s="70">
        <f>'1. IZMJENE I DOP.PLANA A. 2020.'!H117</f>
        <v>210000</v>
      </c>
      <c r="I93" s="70">
        <f>'1. IZMJENE I DOP.PLANA A. 2020.'!I117</f>
        <v>-57000</v>
      </c>
      <c r="J93" s="70">
        <f>'1. IZMJENE I DOP.PLANA A. 2020.'!J117</f>
        <v>153000</v>
      </c>
    </row>
    <row r="94" spans="1:230" x14ac:dyDescent="0.2">
      <c r="A94" s="62" t="s">
        <v>176</v>
      </c>
      <c r="B94" s="62"/>
      <c r="C94" s="62"/>
      <c r="D94" s="62"/>
      <c r="E94" s="62"/>
      <c r="F94" s="62"/>
      <c r="G94" s="62"/>
      <c r="H94" s="63">
        <f>H95</f>
        <v>3000000</v>
      </c>
      <c r="I94" s="63">
        <f t="shared" ref="I94:J97" si="9">I95</f>
        <v>-3000000</v>
      </c>
      <c r="J94" s="63">
        <f t="shared" si="9"/>
        <v>0</v>
      </c>
      <c r="HB94" s="75"/>
      <c r="HC94" s="75"/>
      <c r="HD94" s="75"/>
      <c r="HE94" s="75"/>
      <c r="HF94" s="75"/>
      <c r="HG94" s="75"/>
      <c r="HH94" s="75"/>
      <c r="HI94" s="75"/>
      <c r="HJ94" s="75"/>
      <c r="HK94" s="75"/>
      <c r="HL94" s="75"/>
      <c r="HM94" s="75"/>
      <c r="HN94" s="75"/>
      <c r="HO94" s="75"/>
      <c r="HP94" s="75"/>
      <c r="HQ94" s="75"/>
      <c r="HR94" s="75"/>
      <c r="HS94" s="75"/>
      <c r="HT94" s="75"/>
      <c r="HU94" s="75"/>
      <c r="HV94" s="75"/>
    </row>
    <row r="95" spans="1:230" ht="22.5" x14ac:dyDescent="0.2">
      <c r="A95" s="65">
        <v>5</v>
      </c>
      <c r="B95" s="65"/>
      <c r="C95" s="65"/>
      <c r="D95" s="65"/>
      <c r="E95" s="65"/>
      <c r="F95" s="66"/>
      <c r="G95" s="71" t="s">
        <v>177</v>
      </c>
      <c r="H95" s="67">
        <f>H96</f>
        <v>3000000</v>
      </c>
      <c r="I95" s="67">
        <f t="shared" si="9"/>
        <v>-3000000</v>
      </c>
      <c r="J95" s="67">
        <f t="shared" si="9"/>
        <v>0</v>
      </c>
    </row>
    <row r="96" spans="1:230" ht="22.5" x14ac:dyDescent="0.2">
      <c r="A96" s="65"/>
      <c r="B96" s="65">
        <v>54</v>
      </c>
      <c r="C96" s="65"/>
      <c r="D96" s="65"/>
      <c r="E96" s="65"/>
      <c r="F96" s="66"/>
      <c r="G96" s="71" t="s">
        <v>178</v>
      </c>
      <c r="H96" s="67">
        <f>H97</f>
        <v>3000000</v>
      </c>
      <c r="I96" s="67">
        <f t="shared" si="9"/>
        <v>-3000000</v>
      </c>
      <c r="J96" s="67">
        <f t="shared" si="9"/>
        <v>0</v>
      </c>
    </row>
    <row r="97" spans="1:230" ht="33.75" x14ac:dyDescent="0.2">
      <c r="A97" s="65"/>
      <c r="B97" s="65"/>
      <c r="C97" s="65">
        <v>544</v>
      </c>
      <c r="D97" s="65"/>
      <c r="E97" s="68">
        <v>11</v>
      </c>
      <c r="F97" s="66"/>
      <c r="G97" s="71" t="s">
        <v>179</v>
      </c>
      <c r="H97" s="67">
        <f>H98</f>
        <v>3000000</v>
      </c>
      <c r="I97" s="67">
        <f t="shared" si="9"/>
        <v>-3000000</v>
      </c>
      <c r="J97" s="67">
        <f t="shared" si="9"/>
        <v>0</v>
      </c>
    </row>
    <row r="98" spans="1:230" s="167" customFormat="1" ht="22.5" x14ac:dyDescent="0.2">
      <c r="A98" s="68"/>
      <c r="B98" s="68"/>
      <c r="C98" s="68"/>
      <c r="D98" s="68">
        <v>5443</v>
      </c>
      <c r="E98" s="68"/>
      <c r="F98" s="69"/>
      <c r="G98" s="166" t="s">
        <v>180</v>
      </c>
      <c r="H98" s="70">
        <f>'1. IZMJENE I DOP.PLANA B. 2020.'!G16</f>
        <v>3000000</v>
      </c>
      <c r="I98" s="70">
        <f>'1. IZMJENE I DOP.PLANA B. 2020.'!H16</f>
        <v>-3000000</v>
      </c>
      <c r="J98" s="70">
        <f>'1. IZMJENE I DOP.PLANA B. 2020.'!I16</f>
        <v>0</v>
      </c>
    </row>
    <row r="99" spans="1:230" x14ac:dyDescent="0.2">
      <c r="A99" s="62" t="s">
        <v>181</v>
      </c>
      <c r="B99" s="62"/>
      <c r="C99" s="62"/>
      <c r="D99" s="62"/>
      <c r="E99" s="62"/>
      <c r="F99" s="62"/>
      <c r="G99" s="62"/>
      <c r="H99" s="63">
        <f>H100</f>
        <v>115000</v>
      </c>
      <c r="I99" s="63">
        <f>I100</f>
        <v>-100000</v>
      </c>
      <c r="J99" s="63">
        <f>J100</f>
        <v>15000</v>
      </c>
      <c r="HB99" s="75"/>
      <c r="HC99" s="75"/>
      <c r="HD99" s="75"/>
      <c r="HE99" s="75"/>
      <c r="HF99" s="75"/>
      <c r="HG99" s="75"/>
      <c r="HH99" s="75"/>
      <c r="HI99" s="75"/>
      <c r="HJ99" s="75"/>
      <c r="HK99" s="75"/>
      <c r="HL99" s="75"/>
      <c r="HM99" s="75"/>
      <c r="HN99" s="75"/>
      <c r="HO99" s="75"/>
      <c r="HP99" s="75"/>
      <c r="HQ99" s="75"/>
      <c r="HR99" s="75"/>
      <c r="HS99" s="75"/>
      <c r="HT99" s="75"/>
      <c r="HU99" s="75"/>
      <c r="HV99" s="75"/>
    </row>
    <row r="100" spans="1:230" x14ac:dyDescent="0.2">
      <c r="A100" s="65">
        <v>3</v>
      </c>
      <c r="B100" s="65"/>
      <c r="C100" s="65"/>
      <c r="D100" s="65"/>
      <c r="E100" s="65"/>
      <c r="F100" s="66"/>
      <c r="G100" s="66" t="s">
        <v>65</v>
      </c>
      <c r="H100" s="67">
        <f>H101+H104</f>
        <v>115000</v>
      </c>
      <c r="I100" s="67">
        <f>I101+I104</f>
        <v>-100000</v>
      </c>
      <c r="J100" s="67">
        <f>J101+J104</f>
        <v>15000</v>
      </c>
    </row>
    <row r="101" spans="1:230" x14ac:dyDescent="0.2">
      <c r="A101" s="65"/>
      <c r="B101" s="65">
        <v>35</v>
      </c>
      <c r="C101" s="65"/>
      <c r="D101" s="65"/>
      <c r="E101" s="65"/>
      <c r="F101" s="66"/>
      <c r="G101" s="66" t="s">
        <v>101</v>
      </c>
      <c r="H101" s="67">
        <f t="shared" ref="H101:J102" si="10">H102</f>
        <v>115000</v>
      </c>
      <c r="I101" s="67">
        <f t="shared" si="10"/>
        <v>-100000</v>
      </c>
      <c r="J101" s="67">
        <f t="shared" si="10"/>
        <v>15000</v>
      </c>
    </row>
    <row r="102" spans="1:230" ht="33.75" x14ac:dyDescent="0.2">
      <c r="A102" s="65"/>
      <c r="B102" s="65"/>
      <c r="C102" s="65">
        <v>352</v>
      </c>
      <c r="D102" s="65"/>
      <c r="E102" s="68">
        <v>11</v>
      </c>
      <c r="F102" s="66"/>
      <c r="G102" s="71" t="s">
        <v>102</v>
      </c>
      <c r="H102" s="67">
        <f t="shared" si="10"/>
        <v>115000</v>
      </c>
      <c r="I102" s="67">
        <f t="shared" si="10"/>
        <v>-100000</v>
      </c>
      <c r="J102" s="67">
        <f t="shared" si="10"/>
        <v>15000</v>
      </c>
    </row>
    <row r="103" spans="1:230" s="167" customFormat="1" x14ac:dyDescent="0.2">
      <c r="A103" s="68"/>
      <c r="B103" s="68"/>
      <c r="C103" s="68"/>
      <c r="D103" s="68">
        <v>3523</v>
      </c>
      <c r="E103" s="68"/>
      <c r="F103" s="69"/>
      <c r="G103" s="166" t="s">
        <v>103</v>
      </c>
      <c r="H103" s="70">
        <f>'1. IZMJENE I DOP.PLANA A. 2020.'!H100</f>
        <v>115000</v>
      </c>
      <c r="I103" s="70">
        <f>'1. IZMJENE I DOP.PLANA A. 2020.'!I100</f>
        <v>-100000</v>
      </c>
      <c r="J103" s="70">
        <f>'1. IZMJENE I DOP.PLANA A. 2020.'!J100</f>
        <v>15000</v>
      </c>
    </row>
    <row r="104" spans="1:230" x14ac:dyDescent="0.2">
      <c r="A104" s="68"/>
      <c r="B104" s="65">
        <v>38</v>
      </c>
      <c r="C104" s="68"/>
      <c r="D104" s="68"/>
      <c r="E104" s="68"/>
      <c r="F104" s="69"/>
      <c r="G104" s="66" t="s">
        <v>120</v>
      </c>
      <c r="H104" s="67">
        <f t="shared" ref="H104:J105" si="11">H105</f>
        <v>0</v>
      </c>
      <c r="I104" s="67">
        <f t="shared" si="11"/>
        <v>0</v>
      </c>
      <c r="J104" s="67">
        <f t="shared" si="11"/>
        <v>0</v>
      </c>
    </row>
    <row r="105" spans="1:230" x14ac:dyDescent="0.2">
      <c r="A105" s="68"/>
      <c r="B105" s="68"/>
      <c r="C105" s="65">
        <v>383</v>
      </c>
      <c r="D105" s="68"/>
      <c r="E105" s="68"/>
      <c r="F105" s="69"/>
      <c r="G105" s="66" t="s">
        <v>124</v>
      </c>
      <c r="H105" s="67">
        <f t="shared" si="11"/>
        <v>0</v>
      </c>
      <c r="I105" s="67">
        <f t="shared" si="11"/>
        <v>0</v>
      </c>
      <c r="J105" s="67">
        <f t="shared" si="11"/>
        <v>0</v>
      </c>
    </row>
    <row r="106" spans="1:230" s="167" customFormat="1" x14ac:dyDescent="0.2">
      <c r="A106" s="68"/>
      <c r="B106" s="68"/>
      <c r="C106" s="68"/>
      <c r="D106" s="68">
        <v>3831</v>
      </c>
      <c r="E106" s="68"/>
      <c r="F106" s="69"/>
      <c r="G106" s="69" t="s">
        <v>124</v>
      </c>
      <c r="H106" s="70">
        <v>0</v>
      </c>
      <c r="I106" s="70">
        <v>0</v>
      </c>
      <c r="J106" s="70">
        <f>H106+I106</f>
        <v>0</v>
      </c>
      <c r="K106" s="167" t="s">
        <v>289</v>
      </c>
    </row>
    <row r="107" spans="1:230" x14ac:dyDescent="0.2">
      <c r="A107" s="59" t="s">
        <v>182</v>
      </c>
      <c r="B107" s="59"/>
      <c r="C107" s="59"/>
      <c r="D107" s="59"/>
      <c r="E107" s="59"/>
      <c r="F107" s="59"/>
      <c r="G107" s="59"/>
      <c r="H107" s="60">
        <f>H108+H113</f>
        <v>111000</v>
      </c>
      <c r="I107" s="60">
        <f>I108+I113</f>
        <v>39000</v>
      </c>
      <c r="J107" s="60">
        <f>J108+J113</f>
        <v>150000</v>
      </c>
      <c r="HB107" s="76"/>
      <c r="HC107" s="76"/>
      <c r="HD107" s="76"/>
      <c r="HE107" s="76"/>
      <c r="HF107" s="76"/>
      <c r="HG107" s="76"/>
      <c r="HH107" s="76"/>
      <c r="HI107" s="76"/>
      <c r="HJ107" s="76"/>
      <c r="HK107" s="76"/>
      <c r="HL107" s="76"/>
      <c r="HM107" s="76"/>
      <c r="HN107" s="76"/>
      <c r="HO107" s="76"/>
      <c r="HP107" s="76"/>
      <c r="HQ107" s="76"/>
      <c r="HR107" s="76"/>
      <c r="HS107" s="76"/>
      <c r="HT107" s="76"/>
      <c r="HU107" s="76"/>
      <c r="HV107" s="76"/>
    </row>
    <row r="108" spans="1:230" x14ac:dyDescent="0.2">
      <c r="A108" s="62" t="s">
        <v>183</v>
      </c>
      <c r="B108" s="62"/>
      <c r="C108" s="62"/>
      <c r="D108" s="62"/>
      <c r="E108" s="62"/>
      <c r="F108" s="62"/>
      <c r="G108" s="62"/>
      <c r="H108" s="63">
        <f t="shared" ref="H108:J111" si="12">H109</f>
        <v>28000</v>
      </c>
      <c r="I108" s="63">
        <f t="shared" si="12"/>
        <v>20000</v>
      </c>
      <c r="J108" s="63">
        <f t="shared" si="12"/>
        <v>48000</v>
      </c>
      <c r="HB108" s="75"/>
      <c r="HC108" s="75"/>
      <c r="HD108" s="75"/>
      <c r="HE108" s="75"/>
      <c r="HF108" s="75"/>
      <c r="HG108" s="75"/>
      <c r="HH108" s="75"/>
      <c r="HI108" s="75"/>
      <c r="HJ108" s="75"/>
      <c r="HK108" s="75"/>
      <c r="HL108" s="75"/>
      <c r="HM108" s="75"/>
      <c r="HN108" s="75"/>
      <c r="HO108" s="75"/>
      <c r="HP108" s="75"/>
      <c r="HQ108" s="75"/>
      <c r="HR108" s="75"/>
      <c r="HS108" s="75"/>
      <c r="HT108" s="75"/>
      <c r="HU108" s="75"/>
      <c r="HV108" s="75"/>
    </row>
    <row r="109" spans="1:230" x14ac:dyDescent="0.2">
      <c r="A109" s="65">
        <v>3</v>
      </c>
      <c r="B109" s="65"/>
      <c r="C109" s="65"/>
      <c r="D109" s="65"/>
      <c r="E109" s="65"/>
      <c r="F109" s="66"/>
      <c r="G109" s="66" t="s">
        <v>65</v>
      </c>
      <c r="H109" s="67">
        <f t="shared" si="12"/>
        <v>28000</v>
      </c>
      <c r="I109" s="67">
        <f t="shared" si="12"/>
        <v>20000</v>
      </c>
      <c r="J109" s="67">
        <f t="shared" si="12"/>
        <v>48000</v>
      </c>
    </row>
    <row r="110" spans="1:230" x14ac:dyDescent="0.2">
      <c r="A110" s="65"/>
      <c r="B110" s="65">
        <v>32</v>
      </c>
      <c r="C110" s="65"/>
      <c r="D110" s="65"/>
      <c r="E110" s="65"/>
      <c r="F110" s="66"/>
      <c r="G110" s="66" t="s">
        <v>72</v>
      </c>
      <c r="H110" s="67">
        <f t="shared" si="12"/>
        <v>28000</v>
      </c>
      <c r="I110" s="67">
        <f t="shared" si="12"/>
        <v>20000</v>
      </c>
      <c r="J110" s="67">
        <f t="shared" si="12"/>
        <v>48000</v>
      </c>
    </row>
    <row r="111" spans="1:230" x14ac:dyDescent="0.2">
      <c r="A111" s="65"/>
      <c r="B111" s="65"/>
      <c r="C111" s="65">
        <v>323</v>
      </c>
      <c r="D111" s="65"/>
      <c r="E111" s="65"/>
      <c r="F111" s="66"/>
      <c r="G111" s="66" t="s">
        <v>79</v>
      </c>
      <c r="H111" s="67">
        <f t="shared" si="12"/>
        <v>28000</v>
      </c>
      <c r="I111" s="67">
        <f t="shared" si="12"/>
        <v>20000</v>
      </c>
      <c r="J111" s="67">
        <f t="shared" si="12"/>
        <v>48000</v>
      </c>
    </row>
    <row r="112" spans="1:230" s="167" customFormat="1" x14ac:dyDescent="0.2">
      <c r="A112" s="68"/>
      <c r="B112" s="68"/>
      <c r="C112" s="68"/>
      <c r="D112" s="68">
        <v>3234</v>
      </c>
      <c r="E112" s="68"/>
      <c r="F112" s="69"/>
      <c r="G112" s="69" t="s">
        <v>83</v>
      </c>
      <c r="H112" s="70">
        <v>28000</v>
      </c>
      <c r="I112" s="70">
        <v>20000</v>
      </c>
      <c r="J112" s="70">
        <f>H112+I112</f>
        <v>48000</v>
      </c>
      <c r="K112" s="167" t="s">
        <v>289</v>
      </c>
    </row>
    <row r="113" spans="1:230" x14ac:dyDescent="0.2">
      <c r="A113" s="62" t="s">
        <v>184</v>
      </c>
      <c r="B113" s="62"/>
      <c r="C113" s="62"/>
      <c r="D113" s="62"/>
      <c r="E113" s="62"/>
      <c r="F113" s="62"/>
      <c r="G113" s="62"/>
      <c r="H113" s="63">
        <f t="shared" ref="H113:J116" si="13">H114</f>
        <v>83000</v>
      </c>
      <c r="I113" s="63">
        <f>J113-H113</f>
        <v>19000</v>
      </c>
      <c r="J113" s="63">
        <f t="shared" si="13"/>
        <v>102000</v>
      </c>
      <c r="HB113" s="75"/>
      <c r="HC113" s="75"/>
      <c r="HD113" s="75"/>
      <c r="HE113" s="75"/>
      <c r="HF113" s="75"/>
      <c r="HG113" s="75"/>
      <c r="HH113" s="75"/>
      <c r="HI113" s="75"/>
      <c r="HJ113" s="75"/>
      <c r="HK113" s="75"/>
      <c r="HL113" s="75"/>
      <c r="HM113" s="75"/>
      <c r="HN113" s="75"/>
      <c r="HO113" s="75"/>
      <c r="HP113" s="75"/>
      <c r="HQ113" s="75"/>
      <c r="HR113" s="75"/>
      <c r="HS113" s="75"/>
      <c r="HT113" s="75"/>
      <c r="HU113" s="75"/>
      <c r="HV113" s="75"/>
    </row>
    <row r="114" spans="1:230" x14ac:dyDescent="0.2">
      <c r="A114" s="65">
        <v>3</v>
      </c>
      <c r="B114" s="65"/>
      <c r="C114" s="65"/>
      <c r="D114" s="65"/>
      <c r="E114" s="65"/>
      <c r="F114" s="66"/>
      <c r="G114" s="66" t="s">
        <v>10</v>
      </c>
      <c r="H114" s="67">
        <f t="shared" si="13"/>
        <v>83000</v>
      </c>
      <c r="I114" s="67">
        <f t="shared" si="13"/>
        <v>19000</v>
      </c>
      <c r="J114" s="67">
        <f t="shared" si="13"/>
        <v>102000</v>
      </c>
    </row>
    <row r="115" spans="1:230" x14ac:dyDescent="0.2">
      <c r="A115" s="65"/>
      <c r="B115" s="65">
        <v>32</v>
      </c>
      <c r="C115" s="65"/>
      <c r="D115" s="65"/>
      <c r="E115" s="65"/>
      <c r="F115" s="66"/>
      <c r="G115" s="66" t="s">
        <v>72</v>
      </c>
      <c r="H115" s="67">
        <f t="shared" si="13"/>
        <v>83000</v>
      </c>
      <c r="I115" s="67">
        <f t="shared" si="13"/>
        <v>19000</v>
      </c>
      <c r="J115" s="67">
        <f t="shared" si="13"/>
        <v>102000</v>
      </c>
    </row>
    <row r="116" spans="1:230" x14ac:dyDescent="0.2">
      <c r="A116" s="65"/>
      <c r="B116" s="65"/>
      <c r="C116" s="65">
        <v>323</v>
      </c>
      <c r="D116" s="65"/>
      <c r="E116" s="68">
        <v>11</v>
      </c>
      <c r="F116" s="66"/>
      <c r="G116" s="66" t="s">
        <v>79</v>
      </c>
      <c r="H116" s="67">
        <f t="shared" si="13"/>
        <v>83000</v>
      </c>
      <c r="I116" s="67">
        <f t="shared" si="13"/>
        <v>19000</v>
      </c>
      <c r="J116" s="67">
        <f t="shared" si="13"/>
        <v>102000</v>
      </c>
    </row>
    <row r="117" spans="1:230" s="167" customFormat="1" x14ac:dyDescent="0.2">
      <c r="A117" s="68"/>
      <c r="B117" s="68"/>
      <c r="C117" s="68"/>
      <c r="D117" s="68">
        <v>3236</v>
      </c>
      <c r="E117" s="68"/>
      <c r="F117" s="69"/>
      <c r="G117" s="69" t="s">
        <v>84</v>
      </c>
      <c r="H117" s="70">
        <f>'1. IZMJENE I DOP.PLANA A. 2020.'!H79</f>
        <v>83000</v>
      </c>
      <c r="I117" s="70">
        <f>'1. IZMJENE I DOP.PLANA A. 2020.'!I79</f>
        <v>19000</v>
      </c>
      <c r="J117" s="70">
        <f>'1. IZMJENE I DOP.PLANA A. 2020.'!J79</f>
        <v>102000</v>
      </c>
    </row>
    <row r="118" spans="1:230" x14ac:dyDescent="0.2">
      <c r="A118" s="59" t="s">
        <v>185</v>
      </c>
      <c r="B118" s="59"/>
      <c r="C118" s="59"/>
      <c r="D118" s="59"/>
      <c r="E118" s="59"/>
      <c r="F118" s="59"/>
      <c r="G118" s="59"/>
      <c r="H118" s="60">
        <f>H119+H128+H138+H147+H153</f>
        <v>1587700</v>
      </c>
      <c r="I118" s="60">
        <f>I119+I128+I138+I147+I153</f>
        <v>-392600</v>
      </c>
      <c r="J118" s="60">
        <f>J119+J128+J138+J147+J153</f>
        <v>1195100</v>
      </c>
      <c r="HB118" s="76"/>
      <c r="HC118" s="76"/>
      <c r="HD118" s="76"/>
      <c r="HE118" s="76"/>
      <c r="HF118" s="76"/>
      <c r="HG118" s="76"/>
      <c r="HH118" s="76"/>
      <c r="HI118" s="76"/>
      <c r="HJ118" s="76"/>
      <c r="HK118" s="76"/>
      <c r="HL118" s="76"/>
      <c r="HM118" s="76"/>
      <c r="HN118" s="76"/>
      <c r="HO118" s="76"/>
      <c r="HP118" s="76"/>
      <c r="HQ118" s="76"/>
      <c r="HR118" s="76"/>
      <c r="HS118" s="76"/>
      <c r="HT118" s="76"/>
      <c r="HU118" s="76"/>
      <c r="HV118" s="76"/>
    </row>
    <row r="119" spans="1:230" x14ac:dyDescent="0.2">
      <c r="A119" s="62" t="s">
        <v>186</v>
      </c>
      <c r="B119" s="62"/>
      <c r="C119" s="62"/>
      <c r="D119" s="62"/>
      <c r="E119" s="62"/>
      <c r="F119" s="62"/>
      <c r="G119" s="62"/>
      <c r="H119" s="63">
        <f>H120+H124</f>
        <v>355000</v>
      </c>
      <c r="I119" s="63">
        <f>I120+I124</f>
        <v>-5000</v>
      </c>
      <c r="J119" s="63">
        <f>J120+J124</f>
        <v>350000</v>
      </c>
      <c r="HB119" s="75"/>
      <c r="HC119" s="75"/>
      <c r="HD119" s="75"/>
      <c r="HE119" s="75"/>
      <c r="HF119" s="75"/>
      <c r="HG119" s="75"/>
      <c r="HH119" s="75"/>
      <c r="HI119" s="75"/>
      <c r="HJ119" s="75"/>
      <c r="HK119" s="75"/>
      <c r="HL119" s="75"/>
      <c r="HM119" s="75"/>
      <c r="HN119" s="75"/>
      <c r="HO119" s="75"/>
      <c r="HP119" s="75"/>
      <c r="HQ119" s="75"/>
      <c r="HR119" s="75"/>
      <c r="HS119" s="75"/>
      <c r="HT119" s="75"/>
      <c r="HU119" s="75"/>
      <c r="HV119" s="75"/>
    </row>
    <row r="120" spans="1:230" x14ac:dyDescent="0.2">
      <c r="A120" s="65">
        <v>3</v>
      </c>
      <c r="B120" s="65"/>
      <c r="C120" s="65"/>
      <c r="D120" s="65"/>
      <c r="E120" s="65"/>
      <c r="F120" s="66"/>
      <c r="G120" s="66" t="s">
        <v>65</v>
      </c>
      <c r="H120" s="67">
        <f t="shared" ref="H120:J122" si="14">H121</f>
        <v>135000</v>
      </c>
      <c r="I120" s="67">
        <f t="shared" si="14"/>
        <v>-5000</v>
      </c>
      <c r="J120" s="67">
        <f t="shared" si="14"/>
        <v>130000</v>
      </c>
    </row>
    <row r="121" spans="1:230" x14ac:dyDescent="0.2">
      <c r="A121" s="65"/>
      <c r="B121" s="65">
        <v>32</v>
      </c>
      <c r="C121" s="65"/>
      <c r="D121" s="65"/>
      <c r="E121" s="65"/>
      <c r="F121" s="66"/>
      <c r="G121" s="66" t="s">
        <v>72</v>
      </c>
      <c r="H121" s="67">
        <f t="shared" si="14"/>
        <v>135000</v>
      </c>
      <c r="I121" s="67">
        <f t="shared" si="14"/>
        <v>-5000</v>
      </c>
      <c r="J121" s="67">
        <f t="shared" si="14"/>
        <v>130000</v>
      </c>
    </row>
    <row r="122" spans="1:230" x14ac:dyDescent="0.2">
      <c r="A122" s="65"/>
      <c r="B122" s="65"/>
      <c r="C122" s="65">
        <v>322</v>
      </c>
      <c r="D122" s="65"/>
      <c r="E122" s="68">
        <v>11</v>
      </c>
      <c r="F122" s="66"/>
      <c r="G122" s="66" t="s">
        <v>75</v>
      </c>
      <c r="H122" s="67">
        <f t="shared" si="14"/>
        <v>135000</v>
      </c>
      <c r="I122" s="67">
        <f t="shared" si="14"/>
        <v>-5000</v>
      </c>
      <c r="J122" s="67">
        <f t="shared" si="14"/>
        <v>130000</v>
      </c>
    </row>
    <row r="123" spans="1:230" s="167" customFormat="1" x14ac:dyDescent="0.2">
      <c r="A123" s="68"/>
      <c r="B123" s="68"/>
      <c r="C123" s="68"/>
      <c r="D123" s="68">
        <v>3223</v>
      </c>
      <c r="E123" s="68"/>
      <c r="F123" s="69"/>
      <c r="G123" s="69" t="s">
        <v>77</v>
      </c>
      <c r="H123" s="70">
        <v>135000</v>
      </c>
      <c r="I123" s="70">
        <v>-5000</v>
      </c>
      <c r="J123" s="70">
        <f>H123+I123</f>
        <v>130000</v>
      </c>
      <c r="K123" s="167" t="s">
        <v>289</v>
      </c>
    </row>
    <row r="124" spans="1:230" ht="22.5" x14ac:dyDescent="0.2">
      <c r="A124" s="65">
        <v>4</v>
      </c>
      <c r="B124" s="65"/>
      <c r="C124" s="65"/>
      <c r="D124" s="65"/>
      <c r="E124" s="65"/>
      <c r="F124" s="66"/>
      <c r="G124" s="71" t="s">
        <v>165</v>
      </c>
      <c r="H124" s="67">
        <f t="shared" ref="H124:J126" si="15">H125</f>
        <v>220000</v>
      </c>
      <c r="I124" s="67">
        <f t="shared" si="15"/>
        <v>0</v>
      </c>
      <c r="J124" s="67">
        <f t="shared" si="15"/>
        <v>220000</v>
      </c>
    </row>
    <row r="125" spans="1:230" ht="22.5" x14ac:dyDescent="0.2">
      <c r="A125" s="65"/>
      <c r="B125" s="65">
        <v>42</v>
      </c>
      <c r="C125" s="65"/>
      <c r="D125" s="65"/>
      <c r="E125" s="65"/>
      <c r="F125" s="66"/>
      <c r="G125" s="71" t="s">
        <v>136</v>
      </c>
      <c r="H125" s="67">
        <f t="shared" si="15"/>
        <v>220000</v>
      </c>
      <c r="I125" s="67">
        <f t="shared" si="15"/>
        <v>0</v>
      </c>
      <c r="J125" s="67">
        <f t="shared" si="15"/>
        <v>220000</v>
      </c>
    </row>
    <row r="126" spans="1:230" x14ac:dyDescent="0.2">
      <c r="A126" s="65"/>
      <c r="B126" s="65"/>
      <c r="C126" s="65">
        <v>421</v>
      </c>
      <c r="D126" s="65"/>
      <c r="E126" s="68">
        <v>11</v>
      </c>
      <c r="F126" s="66"/>
      <c r="G126" s="66" t="s">
        <v>137</v>
      </c>
      <c r="H126" s="67">
        <f t="shared" si="15"/>
        <v>220000</v>
      </c>
      <c r="I126" s="67">
        <f t="shared" si="15"/>
        <v>0</v>
      </c>
      <c r="J126" s="67">
        <f t="shared" si="15"/>
        <v>220000</v>
      </c>
    </row>
    <row r="127" spans="1:230" s="167" customFormat="1" x14ac:dyDescent="0.2">
      <c r="A127" s="68"/>
      <c r="B127" s="68"/>
      <c r="C127" s="68"/>
      <c r="D127" s="68">
        <v>4214</v>
      </c>
      <c r="E127" s="68"/>
      <c r="F127" s="69"/>
      <c r="G127" s="69" t="s">
        <v>141</v>
      </c>
      <c r="H127" s="70">
        <v>220000</v>
      </c>
      <c r="I127" s="70">
        <v>0</v>
      </c>
      <c r="J127" s="70">
        <f>H127+I127</f>
        <v>220000</v>
      </c>
      <c r="K127" s="167" t="s">
        <v>289</v>
      </c>
    </row>
    <row r="128" spans="1:230" x14ac:dyDescent="0.2">
      <c r="A128" s="62" t="s">
        <v>188</v>
      </c>
      <c r="B128" s="62"/>
      <c r="C128" s="62"/>
      <c r="D128" s="62"/>
      <c r="E128" s="62"/>
      <c r="F128" s="62"/>
      <c r="G128" s="62"/>
      <c r="H128" s="63">
        <f>H129+H134</f>
        <v>628500</v>
      </c>
      <c r="I128" s="63">
        <f>I129+I134</f>
        <v>-358400</v>
      </c>
      <c r="J128" s="63">
        <f>J129+J134</f>
        <v>270100</v>
      </c>
      <c r="HB128" s="75"/>
      <c r="HC128" s="75"/>
      <c r="HD128" s="75"/>
      <c r="HE128" s="75"/>
      <c r="HF128" s="75"/>
      <c r="HG128" s="75"/>
      <c r="HH128" s="75"/>
      <c r="HI128" s="75"/>
      <c r="HJ128" s="75"/>
      <c r="HK128" s="75"/>
      <c r="HL128" s="75"/>
      <c r="HM128" s="75"/>
      <c r="HN128" s="75"/>
      <c r="HO128" s="75"/>
      <c r="HP128" s="75"/>
      <c r="HQ128" s="75"/>
      <c r="HR128" s="75"/>
      <c r="HS128" s="75"/>
      <c r="HT128" s="75"/>
      <c r="HU128" s="75"/>
      <c r="HV128" s="75"/>
    </row>
    <row r="129" spans="1:230" x14ac:dyDescent="0.2">
      <c r="A129" s="65">
        <v>3</v>
      </c>
      <c r="B129" s="65"/>
      <c r="C129" s="65"/>
      <c r="D129" s="65"/>
      <c r="E129" s="65"/>
      <c r="F129" s="66"/>
      <c r="G129" s="66" t="s">
        <v>65</v>
      </c>
      <c r="H129" s="67">
        <f t="shared" ref="H129:J130" si="16">H130</f>
        <v>198500</v>
      </c>
      <c r="I129" s="67">
        <f t="shared" si="16"/>
        <v>3600</v>
      </c>
      <c r="J129" s="67">
        <f t="shared" si="16"/>
        <v>202100</v>
      </c>
    </row>
    <row r="130" spans="1:230" x14ac:dyDescent="0.2">
      <c r="A130" s="65"/>
      <c r="B130" s="65">
        <v>32</v>
      </c>
      <c r="C130" s="65"/>
      <c r="D130" s="65"/>
      <c r="E130" s="65"/>
      <c r="F130" s="66"/>
      <c r="G130" s="66" t="s">
        <v>72</v>
      </c>
      <c r="H130" s="67">
        <f t="shared" si="16"/>
        <v>198500</v>
      </c>
      <c r="I130" s="67">
        <f t="shared" si="16"/>
        <v>3600</v>
      </c>
      <c r="J130" s="67">
        <f t="shared" si="16"/>
        <v>202100</v>
      </c>
    </row>
    <row r="131" spans="1:230" x14ac:dyDescent="0.2">
      <c r="A131" s="65"/>
      <c r="B131" s="65"/>
      <c r="C131" s="65">
        <v>323</v>
      </c>
      <c r="D131" s="65"/>
      <c r="E131" s="68">
        <v>11</v>
      </c>
      <c r="F131" s="66"/>
      <c r="G131" s="66" t="s">
        <v>79</v>
      </c>
      <c r="H131" s="67">
        <f>SUM(H132:H133)</f>
        <v>198500</v>
      </c>
      <c r="I131" s="67">
        <f>SUM(I132:I133)</f>
        <v>3600</v>
      </c>
      <c r="J131" s="67">
        <f>SUM(J132:J133)</f>
        <v>202100</v>
      </c>
    </row>
    <row r="132" spans="1:230" s="167" customFormat="1" x14ac:dyDescent="0.2">
      <c r="A132" s="68"/>
      <c r="B132" s="68"/>
      <c r="C132" s="68"/>
      <c r="D132" s="68">
        <v>3232</v>
      </c>
      <c r="E132" s="68"/>
      <c r="F132" s="69"/>
      <c r="G132" s="69" t="s">
        <v>189</v>
      </c>
      <c r="H132" s="70">
        <v>75000</v>
      </c>
      <c r="I132" s="70">
        <v>10000</v>
      </c>
      <c r="J132" s="70">
        <f>H132+I132</f>
        <v>85000</v>
      </c>
      <c r="K132" s="167" t="s">
        <v>289</v>
      </c>
    </row>
    <row r="133" spans="1:230" s="167" customFormat="1" x14ac:dyDescent="0.2">
      <c r="A133" s="68"/>
      <c r="B133" s="68"/>
      <c r="C133" s="68"/>
      <c r="D133" s="68">
        <v>3234</v>
      </c>
      <c r="E133" s="68"/>
      <c r="F133" s="69"/>
      <c r="G133" s="69" t="s">
        <v>83</v>
      </c>
      <c r="H133" s="70">
        <v>123500</v>
      </c>
      <c r="I133" s="70">
        <v>-6400</v>
      </c>
      <c r="J133" s="70">
        <f>H133+I133</f>
        <v>117100</v>
      </c>
      <c r="K133" s="167" t="s">
        <v>289</v>
      </c>
    </row>
    <row r="134" spans="1:230" ht="22.5" x14ac:dyDescent="0.2">
      <c r="A134" s="65">
        <v>4</v>
      </c>
      <c r="B134" s="65"/>
      <c r="C134" s="65"/>
      <c r="D134" s="65"/>
      <c r="E134" s="65"/>
      <c r="F134" s="66"/>
      <c r="G134" s="71" t="s">
        <v>165</v>
      </c>
      <c r="H134" s="67">
        <f t="shared" ref="H134:J136" si="17">H135</f>
        <v>430000</v>
      </c>
      <c r="I134" s="67">
        <f t="shared" si="17"/>
        <v>-362000</v>
      </c>
      <c r="J134" s="67">
        <f t="shared" si="17"/>
        <v>68000</v>
      </c>
    </row>
    <row r="135" spans="1:230" ht="22.5" x14ac:dyDescent="0.2">
      <c r="A135" s="65"/>
      <c r="B135" s="65">
        <v>42</v>
      </c>
      <c r="C135" s="65"/>
      <c r="D135" s="65"/>
      <c r="E135" s="65"/>
      <c r="F135" s="66"/>
      <c r="G135" s="71" t="s">
        <v>187</v>
      </c>
      <c r="H135" s="67">
        <f t="shared" si="17"/>
        <v>430000</v>
      </c>
      <c r="I135" s="67">
        <f t="shared" si="17"/>
        <v>-362000</v>
      </c>
      <c r="J135" s="67">
        <f t="shared" si="17"/>
        <v>68000</v>
      </c>
    </row>
    <row r="136" spans="1:230" x14ac:dyDescent="0.2">
      <c r="A136" s="65"/>
      <c r="B136" s="65"/>
      <c r="C136" s="65">
        <v>421</v>
      </c>
      <c r="D136" s="65"/>
      <c r="E136" s="68">
        <v>11</v>
      </c>
      <c r="F136" s="66"/>
      <c r="G136" s="66" t="s">
        <v>137</v>
      </c>
      <c r="H136" s="67">
        <f t="shared" si="17"/>
        <v>430000</v>
      </c>
      <c r="I136" s="67">
        <f t="shared" si="17"/>
        <v>-362000</v>
      </c>
      <c r="J136" s="67">
        <f t="shared" si="17"/>
        <v>68000</v>
      </c>
    </row>
    <row r="137" spans="1:230" s="167" customFormat="1" x14ac:dyDescent="0.2">
      <c r="A137" s="68"/>
      <c r="B137" s="68"/>
      <c r="C137" s="68"/>
      <c r="D137" s="68">
        <v>4214</v>
      </c>
      <c r="E137" s="68"/>
      <c r="F137" s="69"/>
      <c r="G137" s="69" t="s">
        <v>141</v>
      </c>
      <c r="H137" s="70">
        <v>430000</v>
      </c>
      <c r="I137" s="70">
        <v>-362000</v>
      </c>
      <c r="J137" s="70">
        <v>68000</v>
      </c>
      <c r="K137" s="167" t="s">
        <v>289</v>
      </c>
    </row>
    <row r="138" spans="1:230" x14ac:dyDescent="0.2">
      <c r="A138" s="62" t="s">
        <v>190</v>
      </c>
      <c r="B138" s="62"/>
      <c r="C138" s="62"/>
      <c r="D138" s="62"/>
      <c r="E138" s="62"/>
      <c r="F138" s="62"/>
      <c r="G138" s="62"/>
      <c r="H138" s="63">
        <f>H139+H143</f>
        <v>162000</v>
      </c>
      <c r="I138" s="63">
        <f>I139+I143</f>
        <v>-72000</v>
      </c>
      <c r="J138" s="63">
        <f>J139+J143</f>
        <v>90000</v>
      </c>
      <c r="HB138" s="75"/>
      <c r="HC138" s="75"/>
      <c r="HD138" s="75"/>
      <c r="HE138" s="75"/>
      <c r="HF138" s="75"/>
      <c r="HG138" s="75"/>
      <c r="HH138" s="75"/>
      <c r="HI138" s="75"/>
      <c r="HJ138" s="75"/>
      <c r="HK138" s="75"/>
      <c r="HL138" s="75"/>
      <c r="HM138" s="75"/>
      <c r="HN138" s="75"/>
      <c r="HO138" s="75"/>
      <c r="HP138" s="75"/>
      <c r="HQ138" s="75"/>
      <c r="HR138" s="75"/>
      <c r="HS138" s="75"/>
      <c r="HT138" s="75"/>
      <c r="HU138" s="75"/>
      <c r="HV138" s="75"/>
    </row>
    <row r="139" spans="1:230" x14ac:dyDescent="0.2">
      <c r="A139" s="65">
        <v>3</v>
      </c>
      <c r="B139" s="65"/>
      <c r="C139" s="65"/>
      <c r="D139" s="65"/>
      <c r="E139" s="65"/>
      <c r="F139" s="66"/>
      <c r="G139" s="66" t="s">
        <v>65</v>
      </c>
      <c r="H139" s="67">
        <f t="shared" ref="H139:J141" si="18">H140</f>
        <v>12000</v>
      </c>
      <c r="I139" s="67">
        <f t="shared" si="18"/>
        <v>78000</v>
      </c>
      <c r="J139" s="67">
        <f t="shared" si="18"/>
        <v>90000</v>
      </c>
    </row>
    <row r="140" spans="1:230" x14ac:dyDescent="0.2">
      <c r="A140" s="65"/>
      <c r="B140" s="65">
        <v>32</v>
      </c>
      <c r="C140" s="65"/>
      <c r="D140" s="65"/>
      <c r="E140" s="65"/>
      <c r="F140" s="66"/>
      <c r="G140" s="66" t="s">
        <v>72</v>
      </c>
      <c r="H140" s="67">
        <f t="shared" si="18"/>
        <v>12000</v>
      </c>
      <c r="I140" s="67">
        <f t="shared" si="18"/>
        <v>78000</v>
      </c>
      <c r="J140" s="67">
        <f t="shared" si="18"/>
        <v>90000</v>
      </c>
    </row>
    <row r="141" spans="1:230" x14ac:dyDescent="0.2">
      <c r="A141" s="65"/>
      <c r="B141" s="65"/>
      <c r="C141" s="65">
        <v>323</v>
      </c>
      <c r="D141" s="65"/>
      <c r="E141" s="68">
        <v>11</v>
      </c>
      <c r="F141" s="66"/>
      <c r="G141" s="66" t="s">
        <v>79</v>
      </c>
      <c r="H141" s="67">
        <f t="shared" si="18"/>
        <v>12000</v>
      </c>
      <c r="I141" s="67">
        <f t="shared" si="18"/>
        <v>78000</v>
      </c>
      <c r="J141" s="67">
        <f t="shared" si="18"/>
        <v>90000</v>
      </c>
    </row>
    <row r="142" spans="1:230" s="167" customFormat="1" x14ac:dyDescent="0.2">
      <c r="A142" s="68"/>
      <c r="B142" s="68"/>
      <c r="C142" s="68"/>
      <c r="D142" s="68">
        <v>3234</v>
      </c>
      <c r="E142" s="68"/>
      <c r="F142" s="69"/>
      <c r="G142" s="69" t="s">
        <v>83</v>
      </c>
      <c r="H142" s="70">
        <v>12000</v>
      </c>
      <c r="I142" s="70">
        <v>78000</v>
      </c>
      <c r="J142" s="70">
        <f>H142+I142</f>
        <v>90000</v>
      </c>
      <c r="K142" s="167" t="s">
        <v>289</v>
      </c>
    </row>
    <row r="143" spans="1:230" ht="22.5" x14ac:dyDescent="0.2">
      <c r="A143" s="65">
        <v>4</v>
      </c>
      <c r="B143" s="65"/>
      <c r="C143" s="65"/>
      <c r="D143" s="65"/>
      <c r="E143" s="65"/>
      <c r="F143" s="66"/>
      <c r="G143" s="71" t="s">
        <v>165</v>
      </c>
      <c r="H143" s="67">
        <f t="shared" ref="H143:J145" si="19">H144</f>
        <v>150000</v>
      </c>
      <c r="I143" s="67">
        <f t="shared" si="19"/>
        <v>-150000</v>
      </c>
      <c r="J143" s="67">
        <f t="shared" si="19"/>
        <v>0</v>
      </c>
    </row>
    <row r="144" spans="1:230" ht="22.5" x14ac:dyDescent="0.2">
      <c r="A144" s="65"/>
      <c r="B144" s="65">
        <v>42</v>
      </c>
      <c r="C144" s="65"/>
      <c r="D144" s="65"/>
      <c r="E144" s="65"/>
      <c r="F144" s="66"/>
      <c r="G144" s="71" t="s">
        <v>136</v>
      </c>
      <c r="H144" s="67">
        <f t="shared" si="19"/>
        <v>150000</v>
      </c>
      <c r="I144" s="67">
        <f t="shared" si="19"/>
        <v>-150000</v>
      </c>
      <c r="J144" s="67">
        <f t="shared" si="19"/>
        <v>0</v>
      </c>
    </row>
    <row r="145" spans="1:230" x14ac:dyDescent="0.2">
      <c r="A145" s="65"/>
      <c r="B145" s="65"/>
      <c r="C145" s="65">
        <v>421</v>
      </c>
      <c r="D145" s="65"/>
      <c r="E145" s="68">
        <v>11</v>
      </c>
      <c r="F145" s="66"/>
      <c r="G145" s="66" t="s">
        <v>137</v>
      </c>
      <c r="H145" s="67">
        <f t="shared" si="19"/>
        <v>150000</v>
      </c>
      <c r="I145" s="67">
        <f t="shared" si="19"/>
        <v>-150000</v>
      </c>
      <c r="J145" s="67">
        <f t="shared" si="19"/>
        <v>0</v>
      </c>
    </row>
    <row r="146" spans="1:230" s="167" customFormat="1" x14ac:dyDescent="0.2">
      <c r="A146" s="68"/>
      <c r="B146" s="68"/>
      <c r="C146" s="68"/>
      <c r="D146" s="68">
        <v>4214</v>
      </c>
      <c r="E146" s="68"/>
      <c r="F146" s="69"/>
      <c r="G146" s="69" t="s">
        <v>141</v>
      </c>
      <c r="H146" s="70">
        <v>150000</v>
      </c>
      <c r="I146" s="70">
        <v>-150000</v>
      </c>
      <c r="J146" s="70">
        <f>H146+I146</f>
        <v>0</v>
      </c>
      <c r="K146" s="167" t="s">
        <v>289</v>
      </c>
    </row>
    <row r="147" spans="1:230" x14ac:dyDescent="0.2">
      <c r="A147" s="62" t="s">
        <v>191</v>
      </c>
      <c r="B147" s="62"/>
      <c r="C147" s="62"/>
      <c r="D147" s="62"/>
      <c r="E147" s="62"/>
      <c r="F147" s="62"/>
      <c r="G147" s="62"/>
      <c r="H147" s="63">
        <f t="shared" ref="H147:J149" si="20">H148</f>
        <v>430000</v>
      </c>
      <c r="I147" s="63">
        <f t="shared" si="20"/>
        <v>55000</v>
      </c>
      <c r="J147" s="63">
        <f t="shared" si="20"/>
        <v>485000</v>
      </c>
      <c r="HB147" s="75"/>
      <c r="HC147" s="75"/>
      <c r="HD147" s="75"/>
      <c r="HE147" s="75"/>
      <c r="HF147" s="75"/>
      <c r="HG147" s="75"/>
      <c r="HH147" s="75"/>
      <c r="HI147" s="75"/>
      <c r="HJ147" s="75"/>
      <c r="HK147" s="75"/>
      <c r="HL147" s="75"/>
      <c r="HM147" s="75"/>
      <c r="HN147" s="75"/>
      <c r="HO147" s="75"/>
      <c r="HP147" s="75"/>
      <c r="HQ147" s="75"/>
      <c r="HR147" s="75"/>
      <c r="HS147" s="75"/>
      <c r="HT147" s="75"/>
      <c r="HU147" s="75"/>
      <c r="HV147" s="75"/>
    </row>
    <row r="148" spans="1:230" x14ac:dyDescent="0.2">
      <c r="A148" s="65">
        <v>3</v>
      </c>
      <c r="B148" s="65"/>
      <c r="C148" s="65"/>
      <c r="D148" s="65"/>
      <c r="E148" s="65"/>
      <c r="F148" s="66"/>
      <c r="G148" s="66" t="s">
        <v>65</v>
      </c>
      <c r="H148" s="67">
        <f t="shared" si="20"/>
        <v>430000</v>
      </c>
      <c r="I148" s="67">
        <f t="shared" si="20"/>
        <v>55000</v>
      </c>
      <c r="J148" s="67">
        <f t="shared" si="20"/>
        <v>485000</v>
      </c>
    </row>
    <row r="149" spans="1:230" x14ac:dyDescent="0.2">
      <c r="A149" s="65"/>
      <c r="B149" s="65">
        <v>32</v>
      </c>
      <c r="C149" s="65"/>
      <c r="D149" s="65"/>
      <c r="E149" s="65"/>
      <c r="F149" s="66"/>
      <c r="G149" s="66" t="s">
        <v>72</v>
      </c>
      <c r="H149" s="67">
        <f t="shared" si="20"/>
        <v>430000</v>
      </c>
      <c r="I149" s="67">
        <f t="shared" si="20"/>
        <v>55000</v>
      </c>
      <c r="J149" s="67">
        <f t="shared" si="20"/>
        <v>485000</v>
      </c>
    </row>
    <row r="150" spans="1:230" x14ac:dyDescent="0.2">
      <c r="A150" s="65"/>
      <c r="B150" s="65"/>
      <c r="C150" s="65">
        <v>323</v>
      </c>
      <c r="D150" s="65"/>
      <c r="E150" s="68">
        <v>11</v>
      </c>
      <c r="F150" s="66"/>
      <c r="G150" s="66" t="s">
        <v>79</v>
      </c>
      <c r="H150" s="67">
        <f>SUM(H151:H152)</f>
        <v>430000</v>
      </c>
      <c r="I150" s="67">
        <f>SUM(I151:I152)</f>
        <v>55000</v>
      </c>
      <c r="J150" s="67">
        <f>SUM(J151:J152)</f>
        <v>485000</v>
      </c>
    </row>
    <row r="151" spans="1:230" s="167" customFormat="1" x14ac:dyDescent="0.2">
      <c r="A151" s="68"/>
      <c r="B151" s="68"/>
      <c r="C151" s="68"/>
      <c r="D151" s="68">
        <v>3232</v>
      </c>
      <c r="E151" s="68"/>
      <c r="F151" s="69"/>
      <c r="G151" s="69" t="s">
        <v>189</v>
      </c>
      <c r="H151" s="70">
        <v>10000</v>
      </c>
      <c r="I151" s="70">
        <v>-5000</v>
      </c>
      <c r="J151" s="70">
        <f>H151+I151</f>
        <v>5000</v>
      </c>
      <c r="K151" s="167" t="s">
        <v>289</v>
      </c>
    </row>
    <row r="152" spans="1:230" s="167" customFormat="1" x14ac:dyDescent="0.2">
      <c r="A152" s="68"/>
      <c r="B152" s="68"/>
      <c r="C152" s="68"/>
      <c r="D152" s="68">
        <v>3234</v>
      </c>
      <c r="E152" s="68"/>
      <c r="F152" s="69"/>
      <c r="G152" s="69" t="s">
        <v>83</v>
      </c>
      <c r="H152" s="70">
        <v>420000</v>
      </c>
      <c r="I152" s="70">
        <v>60000</v>
      </c>
      <c r="J152" s="70">
        <f>H152+I152</f>
        <v>480000</v>
      </c>
      <c r="K152" s="167" t="s">
        <v>289</v>
      </c>
    </row>
    <row r="153" spans="1:230" x14ac:dyDescent="0.2">
      <c r="A153" s="62" t="s">
        <v>192</v>
      </c>
      <c r="B153" s="62"/>
      <c r="C153" s="62"/>
      <c r="D153" s="62"/>
      <c r="E153" s="62"/>
      <c r="F153" s="62"/>
      <c r="G153" s="62"/>
      <c r="H153" s="63">
        <f t="shared" ref="H153:J156" si="21">H154</f>
        <v>12200</v>
      </c>
      <c r="I153" s="63">
        <f t="shared" si="21"/>
        <v>-12200</v>
      </c>
      <c r="J153" s="63">
        <f t="shared" si="21"/>
        <v>0</v>
      </c>
      <c r="HB153" s="75"/>
      <c r="HC153" s="75"/>
      <c r="HD153" s="75"/>
      <c r="HE153" s="75"/>
      <c r="HF153" s="75"/>
      <c r="HG153" s="75"/>
      <c r="HH153" s="75"/>
      <c r="HI153" s="75"/>
      <c r="HJ153" s="75"/>
      <c r="HK153" s="75"/>
      <c r="HL153" s="75"/>
      <c r="HM153" s="75"/>
      <c r="HN153" s="75"/>
      <c r="HO153" s="75"/>
      <c r="HP153" s="75"/>
      <c r="HQ153" s="75"/>
      <c r="HR153" s="75"/>
      <c r="HS153" s="75"/>
      <c r="HT153" s="75"/>
      <c r="HU153" s="75"/>
      <c r="HV153" s="75"/>
    </row>
    <row r="154" spans="1:230" ht="22.5" x14ac:dyDescent="0.2">
      <c r="A154" s="65">
        <v>4</v>
      </c>
      <c r="B154" s="65"/>
      <c r="C154" s="65"/>
      <c r="D154" s="65"/>
      <c r="E154" s="65"/>
      <c r="F154" s="66"/>
      <c r="G154" s="71" t="s">
        <v>165</v>
      </c>
      <c r="H154" s="67">
        <f t="shared" si="21"/>
        <v>12200</v>
      </c>
      <c r="I154" s="67">
        <f t="shared" si="21"/>
        <v>-12200</v>
      </c>
      <c r="J154" s="67">
        <f t="shared" si="21"/>
        <v>0</v>
      </c>
    </row>
    <row r="155" spans="1:230" ht="22.5" x14ac:dyDescent="0.2">
      <c r="A155" s="65"/>
      <c r="B155" s="65">
        <v>41</v>
      </c>
      <c r="C155" s="65"/>
      <c r="D155" s="65"/>
      <c r="E155" s="65"/>
      <c r="F155" s="66"/>
      <c r="G155" s="71" t="s">
        <v>193</v>
      </c>
      <c r="H155" s="67">
        <f t="shared" si="21"/>
        <v>12200</v>
      </c>
      <c r="I155" s="67">
        <f t="shared" si="21"/>
        <v>-12200</v>
      </c>
      <c r="J155" s="67">
        <f t="shared" si="21"/>
        <v>0</v>
      </c>
    </row>
    <row r="156" spans="1:230" x14ac:dyDescent="0.2">
      <c r="A156" s="65"/>
      <c r="B156" s="65"/>
      <c r="C156" s="65">
        <v>412</v>
      </c>
      <c r="D156" s="65"/>
      <c r="E156" s="68">
        <v>11</v>
      </c>
      <c r="F156" s="66"/>
      <c r="G156" s="66" t="s">
        <v>130</v>
      </c>
      <c r="H156" s="67">
        <f t="shared" si="21"/>
        <v>12200</v>
      </c>
      <c r="I156" s="67">
        <f t="shared" si="21"/>
        <v>-12200</v>
      </c>
      <c r="J156" s="67">
        <f t="shared" si="21"/>
        <v>0</v>
      </c>
    </row>
    <row r="157" spans="1:230" s="167" customFormat="1" x14ac:dyDescent="0.2">
      <c r="A157" s="68"/>
      <c r="B157" s="68"/>
      <c r="C157" s="68"/>
      <c r="D157" s="68">
        <v>4126</v>
      </c>
      <c r="E157" s="68"/>
      <c r="F157" s="69"/>
      <c r="G157" s="69" t="s">
        <v>134</v>
      </c>
      <c r="H157" s="70">
        <v>12200</v>
      </c>
      <c r="I157" s="70">
        <v>-12200</v>
      </c>
      <c r="J157" s="70">
        <f>H157+I157</f>
        <v>0</v>
      </c>
      <c r="K157" s="167" t="s">
        <v>289</v>
      </c>
    </row>
    <row r="158" spans="1:230" x14ac:dyDescent="0.2">
      <c r="A158" s="59" t="s">
        <v>194</v>
      </c>
      <c r="B158" s="59"/>
      <c r="C158" s="59"/>
      <c r="D158" s="59"/>
      <c r="E158" s="59"/>
      <c r="F158" s="59"/>
      <c r="G158" s="59"/>
      <c r="H158" s="60">
        <f>H159+H164</f>
        <v>545000</v>
      </c>
      <c r="I158" s="60">
        <f>I159+I164</f>
        <v>73000</v>
      </c>
      <c r="J158" s="60">
        <f>J159+J164</f>
        <v>618000</v>
      </c>
      <c r="HB158" s="76"/>
      <c r="HC158" s="76"/>
      <c r="HD158" s="76"/>
      <c r="HE158" s="76"/>
      <c r="HF158" s="76"/>
      <c r="HG158" s="76"/>
      <c r="HH158" s="76"/>
      <c r="HI158" s="76"/>
      <c r="HJ158" s="76"/>
      <c r="HK158" s="76"/>
      <c r="HL158" s="76"/>
      <c r="HM158" s="76"/>
      <c r="HN158" s="76"/>
      <c r="HO158" s="76"/>
      <c r="HP158" s="76"/>
      <c r="HQ158" s="76"/>
      <c r="HR158" s="76"/>
      <c r="HS158" s="76"/>
      <c r="HT158" s="76"/>
      <c r="HU158" s="76"/>
      <c r="HV158" s="76"/>
    </row>
    <row r="159" spans="1:230" x14ac:dyDescent="0.2">
      <c r="A159" s="62" t="s">
        <v>195</v>
      </c>
      <c r="B159" s="62"/>
      <c r="C159" s="62"/>
      <c r="D159" s="62"/>
      <c r="E159" s="62"/>
      <c r="F159" s="62"/>
      <c r="G159" s="62"/>
      <c r="H159" s="63">
        <f t="shared" ref="H159:J162" si="22">H160</f>
        <v>0</v>
      </c>
      <c r="I159" s="63">
        <f t="shared" si="22"/>
        <v>618000</v>
      </c>
      <c r="J159" s="63">
        <f t="shared" si="22"/>
        <v>618000</v>
      </c>
      <c r="HB159" s="75"/>
      <c r="HC159" s="75"/>
      <c r="HD159" s="75"/>
      <c r="HE159" s="75"/>
      <c r="HF159" s="75"/>
      <c r="HG159" s="75"/>
      <c r="HH159" s="75"/>
      <c r="HI159" s="75"/>
      <c r="HJ159" s="75"/>
      <c r="HK159" s="75"/>
      <c r="HL159" s="75"/>
      <c r="HM159" s="75"/>
      <c r="HN159" s="75"/>
      <c r="HO159" s="75"/>
      <c r="HP159" s="75"/>
      <c r="HQ159" s="75"/>
      <c r="HR159" s="75"/>
      <c r="HS159" s="75"/>
      <c r="HT159" s="75"/>
      <c r="HU159" s="75"/>
      <c r="HV159" s="75"/>
    </row>
    <row r="160" spans="1:230" ht="22.5" x14ac:dyDescent="0.2">
      <c r="A160" s="65">
        <v>4</v>
      </c>
      <c r="B160" s="65"/>
      <c r="C160" s="65"/>
      <c r="D160" s="65"/>
      <c r="E160" s="65"/>
      <c r="F160" s="66"/>
      <c r="G160" s="71" t="s">
        <v>165</v>
      </c>
      <c r="H160" s="67">
        <f t="shared" si="22"/>
        <v>0</v>
      </c>
      <c r="I160" s="67">
        <f t="shared" si="22"/>
        <v>618000</v>
      </c>
      <c r="J160" s="67">
        <f t="shared" si="22"/>
        <v>618000</v>
      </c>
    </row>
    <row r="161" spans="1:230" ht="22.5" x14ac:dyDescent="0.2">
      <c r="A161" s="65"/>
      <c r="B161" s="65">
        <v>42</v>
      </c>
      <c r="C161" s="65"/>
      <c r="D161" s="65"/>
      <c r="E161" s="65"/>
      <c r="F161" s="66"/>
      <c r="G161" s="71" t="s">
        <v>136</v>
      </c>
      <c r="H161" s="67">
        <f t="shared" si="22"/>
        <v>0</v>
      </c>
      <c r="I161" s="67">
        <f t="shared" si="22"/>
        <v>618000</v>
      </c>
      <c r="J161" s="67">
        <f t="shared" si="22"/>
        <v>618000</v>
      </c>
    </row>
    <row r="162" spans="1:230" x14ac:dyDescent="0.2">
      <c r="A162" s="65"/>
      <c r="B162" s="65"/>
      <c r="C162" s="65">
        <v>421</v>
      </c>
      <c r="D162" s="65"/>
      <c r="E162" s="68">
        <v>11</v>
      </c>
      <c r="F162" s="66"/>
      <c r="G162" s="66" t="s">
        <v>137</v>
      </c>
      <c r="H162" s="67">
        <f t="shared" si="22"/>
        <v>0</v>
      </c>
      <c r="I162" s="67">
        <f t="shared" si="22"/>
        <v>618000</v>
      </c>
      <c r="J162" s="67">
        <f t="shared" si="22"/>
        <v>618000</v>
      </c>
    </row>
    <row r="163" spans="1:230" s="167" customFormat="1" x14ac:dyDescent="0.2">
      <c r="A163" s="68"/>
      <c r="B163" s="68"/>
      <c r="C163" s="68"/>
      <c r="D163" s="68">
        <v>4213</v>
      </c>
      <c r="E163" s="68"/>
      <c r="F163" s="69"/>
      <c r="G163" s="69" t="s">
        <v>196</v>
      </c>
      <c r="H163" s="70">
        <v>0</v>
      </c>
      <c r="I163" s="70">
        <v>618000</v>
      </c>
      <c r="J163" s="70">
        <f>H163+I163</f>
        <v>618000</v>
      </c>
      <c r="K163" s="167" t="s">
        <v>289</v>
      </c>
    </row>
    <row r="164" spans="1:230" x14ac:dyDescent="0.2">
      <c r="A164" s="62" t="s">
        <v>197</v>
      </c>
      <c r="B164" s="62"/>
      <c r="C164" s="62"/>
      <c r="D164" s="62"/>
      <c r="E164" s="62"/>
      <c r="F164" s="62"/>
      <c r="G164" s="62"/>
      <c r="H164" s="63">
        <f t="shared" ref="H164:J167" si="23">H165</f>
        <v>545000</v>
      </c>
      <c r="I164" s="63">
        <f t="shared" si="23"/>
        <v>-545000</v>
      </c>
      <c r="J164" s="63">
        <f t="shared" si="23"/>
        <v>0</v>
      </c>
      <c r="HB164" s="75"/>
      <c r="HC164" s="75"/>
      <c r="HD164" s="75"/>
      <c r="HE164" s="75"/>
      <c r="HF164" s="75"/>
      <c r="HG164" s="75"/>
      <c r="HH164" s="75"/>
      <c r="HI164" s="75"/>
      <c r="HJ164" s="75"/>
      <c r="HK164" s="75"/>
      <c r="HL164" s="75"/>
      <c r="HM164" s="75"/>
      <c r="HN164" s="75"/>
      <c r="HO164" s="75"/>
      <c r="HP164" s="75"/>
      <c r="HQ164" s="75"/>
      <c r="HR164" s="75"/>
      <c r="HS164" s="75"/>
      <c r="HT164" s="75"/>
      <c r="HU164" s="75"/>
      <c r="HV164" s="75"/>
    </row>
    <row r="165" spans="1:230" ht="22.5" x14ac:dyDescent="0.2">
      <c r="A165" s="65">
        <v>4</v>
      </c>
      <c r="B165" s="65"/>
      <c r="C165" s="65"/>
      <c r="D165" s="65"/>
      <c r="E165" s="65"/>
      <c r="F165" s="66"/>
      <c r="G165" s="71" t="s">
        <v>165</v>
      </c>
      <c r="H165" s="67">
        <f t="shared" si="23"/>
        <v>545000</v>
      </c>
      <c r="I165" s="67">
        <f t="shared" si="23"/>
        <v>-545000</v>
      </c>
      <c r="J165" s="67">
        <f t="shared" si="23"/>
        <v>0</v>
      </c>
    </row>
    <row r="166" spans="1:230" ht="22.5" x14ac:dyDescent="0.2">
      <c r="A166" s="65"/>
      <c r="B166" s="65">
        <v>42</v>
      </c>
      <c r="C166" s="65"/>
      <c r="D166" s="65"/>
      <c r="E166" s="65"/>
      <c r="F166" s="66"/>
      <c r="G166" s="71" t="s">
        <v>187</v>
      </c>
      <c r="H166" s="67">
        <f t="shared" si="23"/>
        <v>545000</v>
      </c>
      <c r="I166" s="67">
        <f t="shared" si="23"/>
        <v>-545000</v>
      </c>
      <c r="J166" s="67">
        <f t="shared" si="23"/>
        <v>0</v>
      </c>
    </row>
    <row r="167" spans="1:230" x14ac:dyDescent="0.2">
      <c r="A167" s="65"/>
      <c r="B167" s="65"/>
      <c r="C167" s="65">
        <v>421</v>
      </c>
      <c r="D167" s="65"/>
      <c r="E167" s="68">
        <v>11</v>
      </c>
      <c r="F167" s="66"/>
      <c r="G167" s="66" t="s">
        <v>137</v>
      </c>
      <c r="H167" s="67">
        <f t="shared" si="23"/>
        <v>545000</v>
      </c>
      <c r="I167" s="67">
        <f t="shared" si="23"/>
        <v>-545000</v>
      </c>
      <c r="J167" s="67">
        <f t="shared" si="23"/>
        <v>0</v>
      </c>
    </row>
    <row r="168" spans="1:230" s="167" customFormat="1" x14ac:dyDescent="0.2">
      <c r="A168" s="68"/>
      <c r="B168" s="68"/>
      <c r="C168" s="68"/>
      <c r="D168" s="68">
        <v>4213</v>
      </c>
      <c r="E168" s="68"/>
      <c r="F168" s="69"/>
      <c r="G168" s="69" t="s">
        <v>196</v>
      </c>
      <c r="H168" s="70">
        <v>545000</v>
      </c>
      <c r="I168" s="70">
        <v>-545000</v>
      </c>
      <c r="J168" s="70">
        <f>H168+I168</f>
        <v>0</v>
      </c>
      <c r="K168" s="167" t="s">
        <v>289</v>
      </c>
    </row>
    <row r="169" spans="1:230" x14ac:dyDescent="0.2">
      <c r="A169" s="59" t="s">
        <v>198</v>
      </c>
      <c r="B169" s="59"/>
      <c r="C169" s="59"/>
      <c r="D169" s="59"/>
      <c r="E169" s="59"/>
      <c r="F169" s="59"/>
      <c r="G169" s="59"/>
      <c r="H169" s="60">
        <f>H170+H179+H184</f>
        <v>1045000</v>
      </c>
      <c r="I169" s="60">
        <f>I170+I179+I184</f>
        <v>-970000</v>
      </c>
      <c r="J169" s="60">
        <f>J170+J179+J184</f>
        <v>75000</v>
      </c>
      <c r="HB169" s="76"/>
      <c r="HC169" s="76"/>
      <c r="HD169" s="76"/>
      <c r="HE169" s="76"/>
      <c r="HF169" s="76"/>
      <c r="HG169" s="76"/>
      <c r="HH169" s="76"/>
      <c r="HI169" s="76"/>
      <c r="HJ169" s="76"/>
      <c r="HK169" s="76"/>
      <c r="HL169" s="76"/>
      <c r="HM169" s="76"/>
      <c r="HN169" s="76"/>
      <c r="HO169" s="76"/>
      <c r="HP169" s="76"/>
      <c r="HQ169" s="76"/>
      <c r="HR169" s="76"/>
      <c r="HS169" s="76"/>
      <c r="HT169" s="76"/>
      <c r="HU169" s="76"/>
      <c r="HV169" s="76"/>
    </row>
    <row r="170" spans="1:230" x14ac:dyDescent="0.2">
      <c r="A170" s="62" t="s">
        <v>199</v>
      </c>
      <c r="B170" s="62"/>
      <c r="C170" s="62"/>
      <c r="D170" s="62"/>
      <c r="E170" s="62"/>
      <c r="F170" s="62"/>
      <c r="G170" s="62"/>
      <c r="H170" s="63">
        <f>H171+H175</f>
        <v>975000</v>
      </c>
      <c r="I170" s="63">
        <f>I171+I175</f>
        <v>-945000</v>
      </c>
      <c r="J170" s="63">
        <f>J171+J175</f>
        <v>30000</v>
      </c>
      <c r="HB170" s="75"/>
      <c r="HC170" s="75"/>
      <c r="HD170" s="75"/>
      <c r="HE170" s="75"/>
      <c r="HF170" s="75"/>
      <c r="HG170" s="75"/>
      <c r="HH170" s="75"/>
      <c r="HI170" s="75"/>
      <c r="HJ170" s="75"/>
      <c r="HK170" s="75"/>
      <c r="HL170" s="75"/>
      <c r="HM170" s="75"/>
      <c r="HN170" s="75"/>
      <c r="HO170" s="75"/>
      <c r="HP170" s="75"/>
      <c r="HQ170" s="75"/>
      <c r="HR170" s="75"/>
      <c r="HS170" s="75"/>
      <c r="HT170" s="75"/>
      <c r="HU170" s="75"/>
      <c r="HV170" s="75"/>
    </row>
    <row r="171" spans="1:230" x14ac:dyDescent="0.2">
      <c r="A171" s="65">
        <v>3</v>
      </c>
      <c r="B171" s="65"/>
      <c r="C171" s="65"/>
      <c r="D171" s="65"/>
      <c r="E171" s="65"/>
      <c r="F171" s="66"/>
      <c r="G171" s="66" t="s">
        <v>65</v>
      </c>
      <c r="H171" s="67">
        <f t="shared" ref="H171:J173" si="24">H172</f>
        <v>75000</v>
      </c>
      <c r="I171" s="67">
        <f t="shared" si="24"/>
        <v>-45000</v>
      </c>
      <c r="J171" s="67">
        <f t="shared" si="24"/>
        <v>30000</v>
      </c>
    </row>
    <row r="172" spans="1:230" x14ac:dyDescent="0.2">
      <c r="A172" s="65"/>
      <c r="B172" s="65">
        <v>38</v>
      </c>
      <c r="C172" s="65"/>
      <c r="D172" s="65"/>
      <c r="E172" s="65"/>
      <c r="F172" s="66"/>
      <c r="G172" s="66" t="s">
        <v>120</v>
      </c>
      <c r="H172" s="67">
        <f t="shared" si="24"/>
        <v>75000</v>
      </c>
      <c r="I172" s="67">
        <f t="shared" si="24"/>
        <v>-45000</v>
      </c>
      <c r="J172" s="67">
        <f t="shared" si="24"/>
        <v>30000</v>
      </c>
    </row>
    <row r="173" spans="1:230" x14ac:dyDescent="0.2">
      <c r="A173" s="65"/>
      <c r="B173" s="65"/>
      <c r="C173" s="65">
        <v>381</v>
      </c>
      <c r="D173" s="65"/>
      <c r="E173" s="68">
        <v>11</v>
      </c>
      <c r="F173" s="66"/>
      <c r="G173" s="66" t="s">
        <v>61</v>
      </c>
      <c r="H173" s="67">
        <f t="shared" si="24"/>
        <v>75000</v>
      </c>
      <c r="I173" s="67">
        <f t="shared" si="24"/>
        <v>-45000</v>
      </c>
      <c r="J173" s="67">
        <f t="shared" si="24"/>
        <v>30000</v>
      </c>
    </row>
    <row r="174" spans="1:230" s="167" customFormat="1" x14ac:dyDescent="0.2">
      <c r="A174" s="68"/>
      <c r="B174" s="68"/>
      <c r="C174" s="68"/>
      <c r="D174" s="68">
        <v>3811</v>
      </c>
      <c r="E174" s="68"/>
      <c r="F174" s="69"/>
      <c r="G174" s="69" t="s">
        <v>121</v>
      </c>
      <c r="H174" s="70">
        <v>75000</v>
      </c>
      <c r="I174" s="70">
        <v>-45000</v>
      </c>
      <c r="J174" s="70">
        <f>H174+I174</f>
        <v>30000</v>
      </c>
      <c r="K174" s="167" t="s">
        <v>289</v>
      </c>
    </row>
    <row r="175" spans="1:230" ht="22.5" x14ac:dyDescent="0.2">
      <c r="A175" s="65">
        <v>4</v>
      </c>
      <c r="B175" s="65"/>
      <c r="C175" s="65"/>
      <c r="D175" s="65"/>
      <c r="E175" s="65"/>
      <c r="F175" s="66"/>
      <c r="G175" s="71" t="s">
        <v>165</v>
      </c>
      <c r="H175" s="67">
        <f t="shared" ref="H175:J177" si="25">H176</f>
        <v>900000</v>
      </c>
      <c r="I175" s="67">
        <f t="shared" si="25"/>
        <v>-900000</v>
      </c>
      <c r="J175" s="67">
        <f t="shared" si="25"/>
        <v>0</v>
      </c>
    </row>
    <row r="176" spans="1:230" ht="22.5" x14ac:dyDescent="0.2">
      <c r="A176" s="65"/>
      <c r="B176" s="65">
        <v>41</v>
      </c>
      <c r="C176" s="65"/>
      <c r="D176" s="65"/>
      <c r="E176" s="65"/>
      <c r="F176" s="66"/>
      <c r="G176" s="71" t="s">
        <v>193</v>
      </c>
      <c r="H176" s="67">
        <f t="shared" si="25"/>
        <v>900000</v>
      </c>
      <c r="I176" s="67">
        <f t="shared" si="25"/>
        <v>-900000</v>
      </c>
      <c r="J176" s="67">
        <f t="shared" si="25"/>
        <v>0</v>
      </c>
    </row>
    <row r="177" spans="1:230" x14ac:dyDescent="0.2">
      <c r="A177" s="65"/>
      <c r="B177" s="65"/>
      <c r="C177" s="65">
        <v>412</v>
      </c>
      <c r="D177" s="65"/>
      <c r="E177" s="68">
        <v>11</v>
      </c>
      <c r="F177" s="66"/>
      <c r="G177" s="66" t="s">
        <v>130</v>
      </c>
      <c r="H177" s="67">
        <f t="shared" si="25"/>
        <v>900000</v>
      </c>
      <c r="I177" s="67">
        <f t="shared" si="25"/>
        <v>-900000</v>
      </c>
      <c r="J177" s="67">
        <f t="shared" si="25"/>
        <v>0</v>
      </c>
    </row>
    <row r="178" spans="1:230" s="167" customFormat="1" x14ac:dyDescent="0.2">
      <c r="A178" s="68"/>
      <c r="B178" s="68"/>
      <c r="C178" s="68"/>
      <c r="D178" s="68">
        <v>4124</v>
      </c>
      <c r="E178" s="68"/>
      <c r="F178" s="69"/>
      <c r="G178" s="69" t="s">
        <v>200</v>
      </c>
      <c r="H178" s="70">
        <f>'1. IZMJENE I DOP.PLANA A. 2020.'!H123</f>
        <v>900000</v>
      </c>
      <c r="I178" s="70">
        <f>'1. IZMJENE I DOP.PLANA A. 2020.'!I123</f>
        <v>-900000</v>
      </c>
      <c r="J178" s="70">
        <f>'1. IZMJENE I DOP.PLANA A. 2020.'!J123</f>
        <v>0</v>
      </c>
    </row>
    <row r="179" spans="1:230" x14ac:dyDescent="0.2">
      <c r="A179" s="62" t="s">
        <v>201</v>
      </c>
      <c r="B179" s="62"/>
      <c r="C179" s="62"/>
      <c r="D179" s="62"/>
      <c r="E179" s="62"/>
      <c r="F179" s="62"/>
      <c r="G179" s="62"/>
      <c r="H179" s="63">
        <f t="shared" ref="H179:J182" si="26">H180</f>
        <v>70000</v>
      </c>
      <c r="I179" s="63">
        <f t="shared" si="26"/>
        <v>-25000</v>
      </c>
      <c r="J179" s="63">
        <f t="shared" si="26"/>
        <v>45000</v>
      </c>
      <c r="HB179" s="75"/>
      <c r="HC179" s="75"/>
      <c r="HD179" s="75"/>
      <c r="HE179" s="75"/>
      <c r="HF179" s="75"/>
      <c r="HG179" s="75"/>
      <c r="HH179" s="75"/>
      <c r="HI179" s="75"/>
      <c r="HJ179" s="75"/>
      <c r="HK179" s="75"/>
      <c r="HL179" s="75"/>
      <c r="HM179" s="75"/>
      <c r="HN179" s="75"/>
      <c r="HO179" s="75"/>
      <c r="HP179" s="75"/>
      <c r="HQ179" s="75"/>
      <c r="HR179" s="75"/>
      <c r="HS179" s="75"/>
      <c r="HT179" s="75"/>
      <c r="HU179" s="75"/>
      <c r="HV179" s="75"/>
    </row>
    <row r="180" spans="1:230" x14ac:dyDescent="0.2">
      <c r="A180" s="65">
        <v>3</v>
      </c>
      <c r="B180" s="65"/>
      <c r="C180" s="65"/>
      <c r="D180" s="65"/>
      <c r="E180" s="65"/>
      <c r="F180" s="66"/>
      <c r="G180" s="66" t="s">
        <v>65</v>
      </c>
      <c r="H180" s="67">
        <f t="shared" si="26"/>
        <v>70000</v>
      </c>
      <c r="I180" s="67">
        <f t="shared" si="26"/>
        <v>-25000</v>
      </c>
      <c r="J180" s="67">
        <f t="shared" si="26"/>
        <v>45000</v>
      </c>
    </row>
    <row r="181" spans="1:230" x14ac:dyDescent="0.2">
      <c r="A181" s="65"/>
      <c r="B181" s="65">
        <v>38</v>
      </c>
      <c r="C181" s="65"/>
      <c r="D181" s="65"/>
      <c r="E181" s="65"/>
      <c r="F181" s="66"/>
      <c r="G181" s="66" t="s">
        <v>120</v>
      </c>
      <c r="H181" s="67">
        <f t="shared" si="26"/>
        <v>70000</v>
      </c>
      <c r="I181" s="67">
        <f t="shared" si="26"/>
        <v>-25000</v>
      </c>
      <c r="J181" s="67">
        <f t="shared" si="26"/>
        <v>45000</v>
      </c>
    </row>
    <row r="182" spans="1:230" x14ac:dyDescent="0.2">
      <c r="A182" s="65"/>
      <c r="B182" s="65"/>
      <c r="C182" s="65">
        <v>381</v>
      </c>
      <c r="D182" s="65"/>
      <c r="E182" s="68">
        <v>11</v>
      </c>
      <c r="F182" s="66"/>
      <c r="G182" s="66" t="s">
        <v>61</v>
      </c>
      <c r="H182" s="67">
        <f t="shared" si="26"/>
        <v>70000</v>
      </c>
      <c r="I182" s="67">
        <f t="shared" si="26"/>
        <v>-25000</v>
      </c>
      <c r="J182" s="67">
        <f t="shared" si="26"/>
        <v>45000</v>
      </c>
    </row>
    <row r="183" spans="1:230" s="167" customFormat="1" x14ac:dyDescent="0.2">
      <c r="A183" s="68"/>
      <c r="B183" s="68"/>
      <c r="C183" s="68"/>
      <c r="D183" s="68">
        <v>3811</v>
      </c>
      <c r="E183" s="68"/>
      <c r="F183" s="69"/>
      <c r="G183" s="69" t="s">
        <v>121</v>
      </c>
      <c r="H183" s="70">
        <v>70000</v>
      </c>
      <c r="I183" s="70">
        <v>-25000</v>
      </c>
      <c r="J183" s="70">
        <f>H183+I183</f>
        <v>45000</v>
      </c>
      <c r="K183" s="167" t="s">
        <v>289</v>
      </c>
    </row>
    <row r="184" spans="1:230" x14ac:dyDescent="0.2">
      <c r="A184" s="62" t="s">
        <v>202</v>
      </c>
      <c r="B184" s="62"/>
      <c r="C184" s="62"/>
      <c r="D184" s="62"/>
      <c r="E184" s="62"/>
      <c r="F184" s="62"/>
      <c r="G184" s="62"/>
      <c r="H184" s="63">
        <f t="shared" ref="H184:J187" si="27">H185</f>
        <v>0</v>
      </c>
      <c r="I184" s="63">
        <f t="shared" si="27"/>
        <v>0</v>
      </c>
      <c r="J184" s="63">
        <f t="shared" si="27"/>
        <v>0</v>
      </c>
      <c r="HB184" s="75"/>
      <c r="HC184" s="75"/>
      <c r="HD184" s="75"/>
      <c r="HE184" s="75"/>
      <c r="HF184" s="75"/>
      <c r="HG184" s="75"/>
      <c r="HH184" s="75"/>
      <c r="HI184" s="75"/>
      <c r="HJ184" s="75"/>
      <c r="HK184" s="75"/>
      <c r="HL184" s="75"/>
      <c r="HM184" s="75"/>
      <c r="HN184" s="75"/>
      <c r="HO184" s="75"/>
      <c r="HP184" s="75"/>
      <c r="HQ184" s="75"/>
      <c r="HR184" s="75"/>
      <c r="HS184" s="75"/>
      <c r="HT184" s="75"/>
      <c r="HU184" s="75"/>
      <c r="HV184" s="75"/>
    </row>
    <row r="185" spans="1:230" x14ac:dyDescent="0.2">
      <c r="A185" s="65">
        <v>3</v>
      </c>
      <c r="B185" s="65"/>
      <c r="C185" s="65"/>
      <c r="D185" s="65"/>
      <c r="E185" s="65"/>
      <c r="F185" s="66"/>
      <c r="G185" s="66" t="s">
        <v>65</v>
      </c>
      <c r="H185" s="67">
        <f t="shared" si="27"/>
        <v>0</v>
      </c>
      <c r="I185" s="67">
        <f t="shared" si="27"/>
        <v>0</v>
      </c>
      <c r="J185" s="67">
        <f t="shared" si="27"/>
        <v>0</v>
      </c>
    </row>
    <row r="186" spans="1:230" x14ac:dyDescent="0.2">
      <c r="A186" s="65"/>
      <c r="B186" s="65">
        <v>38</v>
      </c>
      <c r="C186" s="65"/>
      <c r="D186" s="65"/>
      <c r="E186" s="65"/>
      <c r="F186" s="66"/>
      <c r="G186" s="66" t="s">
        <v>120</v>
      </c>
      <c r="H186" s="67">
        <f t="shared" si="27"/>
        <v>0</v>
      </c>
      <c r="I186" s="67">
        <f t="shared" si="27"/>
        <v>0</v>
      </c>
      <c r="J186" s="67">
        <f t="shared" si="27"/>
        <v>0</v>
      </c>
    </row>
    <row r="187" spans="1:230" x14ac:dyDescent="0.2">
      <c r="A187" s="65"/>
      <c r="B187" s="65"/>
      <c r="C187" s="65">
        <v>381</v>
      </c>
      <c r="D187" s="65"/>
      <c r="E187" s="68">
        <v>11</v>
      </c>
      <c r="F187" s="66"/>
      <c r="G187" s="66" t="s">
        <v>61</v>
      </c>
      <c r="H187" s="67">
        <f t="shared" si="27"/>
        <v>0</v>
      </c>
      <c r="I187" s="67">
        <f t="shared" si="27"/>
        <v>0</v>
      </c>
      <c r="J187" s="67">
        <f t="shared" si="27"/>
        <v>0</v>
      </c>
    </row>
    <row r="188" spans="1:230" s="167" customFormat="1" x14ac:dyDescent="0.2">
      <c r="A188" s="68"/>
      <c r="B188" s="68"/>
      <c r="C188" s="68"/>
      <c r="D188" s="68">
        <v>3811</v>
      </c>
      <c r="E188" s="68"/>
      <c r="F188" s="69"/>
      <c r="G188" s="69" t="s">
        <v>121</v>
      </c>
      <c r="H188" s="70">
        <v>0</v>
      </c>
      <c r="I188" s="70">
        <v>0</v>
      </c>
      <c r="J188" s="70">
        <f>H188+I188</f>
        <v>0</v>
      </c>
      <c r="K188" s="167" t="s">
        <v>289</v>
      </c>
    </row>
    <row r="189" spans="1:230" x14ac:dyDescent="0.2">
      <c r="A189" s="59" t="s">
        <v>203</v>
      </c>
      <c r="B189" s="59"/>
      <c r="C189" s="59"/>
      <c r="D189" s="59"/>
      <c r="E189" s="59"/>
      <c r="F189" s="59"/>
      <c r="G189" s="59"/>
      <c r="H189" s="60">
        <f>H190+H195+H200+H208</f>
        <v>735000</v>
      </c>
      <c r="I189" s="60">
        <f>I190+I195+I200+I208</f>
        <v>-65000</v>
      </c>
      <c r="J189" s="60">
        <f>J190+J195+J200+J208</f>
        <v>670000</v>
      </c>
      <c r="HB189" s="76"/>
      <c r="HC189" s="76"/>
      <c r="HD189" s="76"/>
      <c r="HE189" s="76"/>
      <c r="HF189" s="76"/>
      <c r="HG189" s="76"/>
      <c r="HH189" s="76"/>
      <c r="HI189" s="76"/>
      <c r="HJ189" s="76"/>
      <c r="HK189" s="76"/>
      <c r="HL189" s="76"/>
      <c r="HM189" s="76"/>
      <c r="HN189" s="76"/>
      <c r="HO189" s="76"/>
      <c r="HP189" s="76"/>
      <c r="HQ189" s="76"/>
      <c r="HR189" s="76"/>
      <c r="HS189" s="76"/>
      <c r="HT189" s="76"/>
      <c r="HU189" s="76"/>
      <c r="HV189" s="76"/>
    </row>
    <row r="190" spans="1:230" x14ac:dyDescent="0.2">
      <c r="A190" s="62" t="s">
        <v>204</v>
      </c>
      <c r="B190" s="62"/>
      <c r="C190" s="62"/>
      <c r="D190" s="62"/>
      <c r="E190" s="62"/>
      <c r="F190" s="62"/>
      <c r="G190" s="62"/>
      <c r="H190" s="63">
        <f t="shared" ref="H190:J193" si="28">H191</f>
        <v>480000</v>
      </c>
      <c r="I190" s="63">
        <f t="shared" si="28"/>
        <v>-30000</v>
      </c>
      <c r="J190" s="63">
        <f t="shared" si="28"/>
        <v>450000</v>
      </c>
      <c r="HB190" s="75"/>
      <c r="HC190" s="75"/>
      <c r="HD190" s="75"/>
      <c r="HE190" s="75"/>
      <c r="HF190" s="75"/>
      <c r="HG190" s="75"/>
      <c r="HH190" s="75"/>
      <c r="HI190" s="75"/>
      <c r="HJ190" s="75"/>
      <c r="HK190" s="75"/>
      <c r="HL190" s="75"/>
      <c r="HM190" s="75"/>
      <c r="HN190" s="75"/>
      <c r="HO190" s="75"/>
      <c r="HP190" s="75"/>
      <c r="HQ190" s="75"/>
      <c r="HR190" s="75"/>
      <c r="HS190" s="75"/>
      <c r="HT190" s="75"/>
      <c r="HU190" s="75"/>
      <c r="HV190" s="75"/>
    </row>
    <row r="191" spans="1:230" x14ac:dyDescent="0.2">
      <c r="A191" s="65">
        <v>3</v>
      </c>
      <c r="B191" s="65"/>
      <c r="C191" s="65"/>
      <c r="D191" s="65"/>
      <c r="E191" s="65"/>
      <c r="F191" s="66"/>
      <c r="G191" s="66" t="s">
        <v>65</v>
      </c>
      <c r="H191" s="67">
        <f t="shared" si="28"/>
        <v>480000</v>
      </c>
      <c r="I191" s="67">
        <f t="shared" si="28"/>
        <v>-30000</v>
      </c>
      <c r="J191" s="67">
        <f t="shared" si="28"/>
        <v>450000</v>
      </c>
    </row>
    <row r="192" spans="1:230" x14ac:dyDescent="0.2">
      <c r="A192" s="65"/>
      <c r="B192" s="65">
        <v>36</v>
      </c>
      <c r="C192" s="65"/>
      <c r="D192" s="65"/>
      <c r="E192" s="65"/>
      <c r="F192" s="66"/>
      <c r="G192" s="66" t="s">
        <v>120</v>
      </c>
      <c r="H192" s="67">
        <f t="shared" si="28"/>
        <v>480000</v>
      </c>
      <c r="I192" s="67">
        <f t="shared" si="28"/>
        <v>-30000</v>
      </c>
      <c r="J192" s="67">
        <f t="shared" si="28"/>
        <v>450000</v>
      </c>
    </row>
    <row r="193" spans="1:230" x14ac:dyDescent="0.2">
      <c r="A193" s="65"/>
      <c r="B193" s="65"/>
      <c r="C193" s="65">
        <v>363</v>
      </c>
      <c r="D193" s="65"/>
      <c r="E193" s="68">
        <v>11</v>
      </c>
      <c r="F193" s="66"/>
      <c r="G193" s="66" t="s">
        <v>61</v>
      </c>
      <c r="H193" s="67">
        <f t="shared" si="28"/>
        <v>480000</v>
      </c>
      <c r="I193" s="67">
        <f t="shared" si="28"/>
        <v>-30000</v>
      </c>
      <c r="J193" s="67">
        <f t="shared" si="28"/>
        <v>450000</v>
      </c>
    </row>
    <row r="194" spans="1:230" s="167" customFormat="1" x14ac:dyDescent="0.2">
      <c r="A194" s="68"/>
      <c r="B194" s="68"/>
      <c r="C194" s="68"/>
      <c r="D194" s="68">
        <v>3631</v>
      </c>
      <c r="E194" s="68"/>
      <c r="F194" s="69"/>
      <c r="G194" s="69" t="s">
        <v>121</v>
      </c>
      <c r="H194" s="70">
        <v>480000</v>
      </c>
      <c r="I194" s="70">
        <v>-30000</v>
      </c>
      <c r="J194" s="70">
        <f>H194+I194</f>
        <v>450000</v>
      </c>
      <c r="K194" s="167" t="s">
        <v>289</v>
      </c>
    </row>
    <row r="195" spans="1:230" x14ac:dyDescent="0.2">
      <c r="A195" s="62" t="s">
        <v>205</v>
      </c>
      <c r="B195" s="62"/>
      <c r="C195" s="62"/>
      <c r="D195" s="62"/>
      <c r="E195" s="62"/>
      <c r="F195" s="62"/>
      <c r="G195" s="62"/>
      <c r="H195" s="63">
        <f t="shared" ref="H195:J198" si="29">H196</f>
        <v>75000</v>
      </c>
      <c r="I195" s="63">
        <f t="shared" si="29"/>
        <v>-5000</v>
      </c>
      <c r="J195" s="63">
        <f t="shared" si="29"/>
        <v>70000</v>
      </c>
      <c r="HB195" s="75"/>
      <c r="HC195" s="75"/>
      <c r="HD195" s="75"/>
      <c r="HE195" s="75"/>
      <c r="HF195" s="75"/>
      <c r="HG195" s="75"/>
      <c r="HH195" s="75"/>
      <c r="HI195" s="75"/>
      <c r="HJ195" s="75"/>
      <c r="HK195" s="75"/>
      <c r="HL195" s="75"/>
      <c r="HM195" s="75"/>
      <c r="HN195" s="75"/>
      <c r="HO195" s="75"/>
      <c r="HP195" s="75"/>
      <c r="HQ195" s="75"/>
      <c r="HR195" s="75"/>
      <c r="HS195" s="75"/>
      <c r="HT195" s="75"/>
      <c r="HU195" s="75"/>
      <c r="HV195" s="75"/>
    </row>
    <row r="196" spans="1:230" x14ac:dyDescent="0.2">
      <c r="A196" s="65">
        <v>3</v>
      </c>
      <c r="B196" s="65"/>
      <c r="C196" s="65"/>
      <c r="D196" s="65"/>
      <c r="E196" s="65"/>
      <c r="F196" s="66"/>
      <c r="G196" s="66" t="s">
        <v>65</v>
      </c>
      <c r="H196" s="67">
        <f t="shared" si="29"/>
        <v>75000</v>
      </c>
      <c r="I196" s="67">
        <f t="shared" si="29"/>
        <v>-5000</v>
      </c>
      <c r="J196" s="67">
        <f t="shared" si="29"/>
        <v>70000</v>
      </c>
    </row>
    <row r="197" spans="1:230" x14ac:dyDescent="0.2">
      <c r="A197" s="65"/>
      <c r="B197" s="65">
        <v>36</v>
      </c>
      <c r="C197" s="65"/>
      <c r="D197" s="65"/>
      <c r="E197" s="65"/>
      <c r="F197" s="66"/>
      <c r="G197" s="66" t="s">
        <v>120</v>
      </c>
      <c r="H197" s="67">
        <f t="shared" si="29"/>
        <v>75000</v>
      </c>
      <c r="I197" s="67">
        <f t="shared" si="29"/>
        <v>-5000</v>
      </c>
      <c r="J197" s="67">
        <f t="shared" si="29"/>
        <v>70000</v>
      </c>
    </row>
    <row r="198" spans="1:230" x14ac:dyDescent="0.2">
      <c r="A198" s="65"/>
      <c r="B198" s="65"/>
      <c r="C198" s="65">
        <v>363</v>
      </c>
      <c r="D198" s="65"/>
      <c r="E198" s="65"/>
      <c r="F198" s="66"/>
      <c r="G198" s="66" t="s">
        <v>61</v>
      </c>
      <c r="H198" s="67">
        <f t="shared" si="29"/>
        <v>75000</v>
      </c>
      <c r="I198" s="67">
        <f t="shared" si="29"/>
        <v>-5000</v>
      </c>
      <c r="J198" s="67">
        <f t="shared" si="29"/>
        <v>70000</v>
      </c>
    </row>
    <row r="199" spans="1:230" s="167" customFormat="1" x14ac:dyDescent="0.2">
      <c r="A199" s="68"/>
      <c r="B199" s="68"/>
      <c r="C199" s="68"/>
      <c r="D199" s="68">
        <v>3631</v>
      </c>
      <c r="E199" s="68">
        <v>11</v>
      </c>
      <c r="F199" s="69"/>
      <c r="G199" s="69" t="s">
        <v>121</v>
      </c>
      <c r="H199" s="70">
        <v>75000</v>
      </c>
      <c r="I199" s="70">
        <v>-5000</v>
      </c>
      <c r="J199" s="70">
        <f>H199+I199</f>
        <v>70000</v>
      </c>
      <c r="K199" s="167" t="s">
        <v>289</v>
      </c>
    </row>
    <row r="200" spans="1:230" x14ac:dyDescent="0.2">
      <c r="A200" s="62" t="s">
        <v>206</v>
      </c>
      <c r="B200" s="62"/>
      <c r="C200" s="62"/>
      <c r="D200" s="62"/>
      <c r="E200" s="62"/>
      <c r="F200" s="62"/>
      <c r="G200" s="62"/>
      <c r="H200" s="63">
        <f>H201</f>
        <v>120000</v>
      </c>
      <c r="I200" s="63">
        <f>I201</f>
        <v>-30000</v>
      </c>
      <c r="J200" s="63">
        <f>J201</f>
        <v>90000</v>
      </c>
      <c r="HB200" s="75"/>
      <c r="HC200" s="75"/>
      <c r="HD200" s="75"/>
      <c r="HE200" s="75"/>
      <c r="HF200" s="75"/>
      <c r="HG200" s="75"/>
      <c r="HH200" s="75"/>
      <c r="HI200" s="75"/>
      <c r="HJ200" s="75"/>
      <c r="HK200" s="75"/>
      <c r="HL200" s="75"/>
      <c r="HM200" s="75"/>
      <c r="HN200" s="75"/>
      <c r="HO200" s="75"/>
      <c r="HP200" s="75"/>
      <c r="HQ200" s="75"/>
      <c r="HR200" s="75"/>
      <c r="HS200" s="75"/>
      <c r="HT200" s="75"/>
      <c r="HU200" s="75"/>
      <c r="HV200" s="75"/>
    </row>
    <row r="201" spans="1:230" x14ac:dyDescent="0.2">
      <c r="A201" s="65">
        <v>3</v>
      </c>
      <c r="B201" s="65"/>
      <c r="C201" s="65"/>
      <c r="D201" s="65"/>
      <c r="E201" s="65"/>
      <c r="F201" s="66"/>
      <c r="G201" s="66" t="s">
        <v>65</v>
      </c>
      <c r="H201" s="67">
        <f>H202+H205</f>
        <v>120000</v>
      </c>
      <c r="I201" s="67">
        <f>I202+I205</f>
        <v>-30000</v>
      </c>
      <c r="J201" s="67">
        <f>J202+J205</f>
        <v>90000</v>
      </c>
    </row>
    <row r="202" spans="1:230" ht="22.5" x14ac:dyDescent="0.2">
      <c r="A202" s="65"/>
      <c r="B202" s="65">
        <v>36</v>
      </c>
      <c r="C202" s="65"/>
      <c r="D202" s="65"/>
      <c r="E202" s="65"/>
      <c r="F202" s="66"/>
      <c r="G202" s="71" t="s">
        <v>104</v>
      </c>
      <c r="H202" s="67">
        <f t="shared" ref="H202:J203" si="30">H203</f>
        <v>70000</v>
      </c>
      <c r="I202" s="67">
        <f t="shared" si="30"/>
        <v>-21000</v>
      </c>
      <c r="J202" s="67">
        <f t="shared" si="30"/>
        <v>49000</v>
      </c>
    </row>
    <row r="203" spans="1:230" x14ac:dyDescent="0.2">
      <c r="A203" s="65"/>
      <c r="B203" s="65"/>
      <c r="C203" s="65">
        <v>363</v>
      </c>
      <c r="D203" s="65"/>
      <c r="E203" s="68">
        <v>11</v>
      </c>
      <c r="F203" s="66"/>
      <c r="G203" s="66" t="s">
        <v>105</v>
      </c>
      <c r="H203" s="67">
        <f t="shared" si="30"/>
        <v>70000</v>
      </c>
      <c r="I203" s="67">
        <f t="shared" si="30"/>
        <v>-21000</v>
      </c>
      <c r="J203" s="67">
        <f t="shared" si="30"/>
        <v>49000</v>
      </c>
    </row>
    <row r="204" spans="1:230" s="167" customFormat="1" x14ac:dyDescent="0.2">
      <c r="A204" s="68"/>
      <c r="B204" s="68"/>
      <c r="C204" s="68"/>
      <c r="D204" s="68">
        <v>3631</v>
      </c>
      <c r="E204" s="68"/>
      <c r="F204" s="69"/>
      <c r="G204" s="69" t="s">
        <v>106</v>
      </c>
      <c r="H204" s="70">
        <v>70000</v>
      </c>
      <c r="I204" s="70">
        <v>-21000</v>
      </c>
      <c r="J204" s="70">
        <f>H204+I204</f>
        <v>49000</v>
      </c>
      <c r="K204" s="167" t="s">
        <v>289</v>
      </c>
    </row>
    <row r="205" spans="1:230" ht="33.75" x14ac:dyDescent="0.2">
      <c r="A205" s="65"/>
      <c r="B205" s="65">
        <v>37</v>
      </c>
      <c r="C205" s="65"/>
      <c r="D205" s="65"/>
      <c r="E205" s="65"/>
      <c r="F205" s="66"/>
      <c r="G205" s="71" t="s">
        <v>108</v>
      </c>
      <c r="H205" s="67">
        <f t="shared" ref="H205:J206" si="31">H206</f>
        <v>50000</v>
      </c>
      <c r="I205" s="67">
        <f t="shared" si="31"/>
        <v>-9000</v>
      </c>
      <c r="J205" s="67">
        <f t="shared" si="31"/>
        <v>41000</v>
      </c>
    </row>
    <row r="206" spans="1:230" ht="22.5" x14ac:dyDescent="0.2">
      <c r="A206" s="65"/>
      <c r="B206" s="65"/>
      <c r="C206" s="65">
        <v>372</v>
      </c>
      <c r="D206" s="65"/>
      <c r="E206" s="68">
        <v>11</v>
      </c>
      <c r="F206" s="66"/>
      <c r="G206" s="71" t="s">
        <v>207</v>
      </c>
      <c r="H206" s="67">
        <f t="shared" si="31"/>
        <v>50000</v>
      </c>
      <c r="I206" s="67">
        <f t="shared" si="31"/>
        <v>-9000</v>
      </c>
      <c r="J206" s="67">
        <f t="shared" si="31"/>
        <v>41000</v>
      </c>
    </row>
    <row r="207" spans="1:230" s="167" customFormat="1" x14ac:dyDescent="0.2">
      <c r="A207" s="68"/>
      <c r="B207" s="68"/>
      <c r="C207" s="68"/>
      <c r="D207" s="68">
        <v>3722</v>
      </c>
      <c r="E207" s="68"/>
      <c r="F207" s="69"/>
      <c r="G207" s="166" t="s">
        <v>118</v>
      </c>
      <c r="H207" s="70">
        <f>'1. IZMJENE I DOP.PLANA A. 2020.'!H108</f>
        <v>50000</v>
      </c>
      <c r="I207" s="70">
        <f>'1. IZMJENE I DOP.PLANA A. 2020.'!I108</f>
        <v>-9000</v>
      </c>
      <c r="J207" s="70">
        <f>'1. IZMJENE I DOP.PLANA A. 2020.'!J108</f>
        <v>41000</v>
      </c>
    </row>
    <row r="208" spans="1:230" x14ac:dyDescent="0.2">
      <c r="A208" s="62" t="s">
        <v>208</v>
      </c>
      <c r="B208" s="62"/>
      <c r="C208" s="62"/>
      <c r="D208" s="62"/>
      <c r="E208" s="62"/>
      <c r="F208" s="62"/>
      <c r="G208" s="62"/>
      <c r="H208" s="63">
        <f t="shared" ref="H208:J211" si="32">H209</f>
        <v>60000</v>
      </c>
      <c r="I208" s="63">
        <f t="shared" si="32"/>
        <v>0</v>
      </c>
      <c r="J208" s="63">
        <f t="shared" si="32"/>
        <v>60000</v>
      </c>
      <c r="HB208" s="75"/>
      <c r="HC208" s="75"/>
      <c r="HD208" s="75"/>
      <c r="HE208" s="75"/>
      <c r="HF208" s="75"/>
      <c r="HG208" s="75"/>
      <c r="HH208" s="75"/>
      <c r="HI208" s="75"/>
      <c r="HJ208" s="75"/>
      <c r="HK208" s="75"/>
      <c r="HL208" s="75"/>
      <c r="HM208" s="75"/>
      <c r="HN208" s="75"/>
      <c r="HO208" s="75"/>
      <c r="HP208" s="75"/>
      <c r="HQ208" s="75"/>
      <c r="HR208" s="75"/>
      <c r="HS208" s="75"/>
      <c r="HT208" s="75"/>
      <c r="HU208" s="75"/>
      <c r="HV208" s="75"/>
    </row>
    <row r="209" spans="1:230" x14ac:dyDescent="0.2">
      <c r="A209" s="65">
        <v>3</v>
      </c>
      <c r="B209" s="65"/>
      <c r="C209" s="65"/>
      <c r="D209" s="65"/>
      <c r="E209" s="65"/>
      <c r="F209" s="66"/>
      <c r="G209" s="66" t="s">
        <v>65</v>
      </c>
      <c r="H209" s="67">
        <f t="shared" si="32"/>
        <v>60000</v>
      </c>
      <c r="I209" s="67">
        <f t="shared" si="32"/>
        <v>0</v>
      </c>
      <c r="J209" s="67">
        <f t="shared" si="32"/>
        <v>60000</v>
      </c>
    </row>
    <row r="210" spans="1:230" ht="33.75" x14ac:dyDescent="0.2">
      <c r="A210" s="65"/>
      <c r="B210" s="65">
        <v>37</v>
      </c>
      <c r="C210" s="65"/>
      <c r="D210" s="65"/>
      <c r="E210" s="65"/>
      <c r="F210" s="66"/>
      <c r="G210" s="71" t="s">
        <v>108</v>
      </c>
      <c r="H210" s="67">
        <f t="shared" si="32"/>
        <v>60000</v>
      </c>
      <c r="I210" s="67">
        <f t="shared" si="32"/>
        <v>0</v>
      </c>
      <c r="J210" s="67">
        <f t="shared" si="32"/>
        <v>60000</v>
      </c>
    </row>
    <row r="211" spans="1:230" ht="22.5" x14ac:dyDescent="0.2">
      <c r="A211" s="65"/>
      <c r="B211" s="65"/>
      <c r="C211" s="65">
        <v>372</v>
      </c>
      <c r="D211" s="65"/>
      <c r="E211" s="68">
        <v>11</v>
      </c>
      <c r="F211" s="66"/>
      <c r="G211" s="71" t="s">
        <v>207</v>
      </c>
      <c r="H211" s="67">
        <f t="shared" si="32"/>
        <v>60000</v>
      </c>
      <c r="I211" s="67">
        <f t="shared" si="32"/>
        <v>0</v>
      </c>
      <c r="J211" s="67">
        <f t="shared" si="32"/>
        <v>60000</v>
      </c>
    </row>
    <row r="212" spans="1:230" s="167" customFormat="1" x14ac:dyDescent="0.2">
      <c r="A212" s="68"/>
      <c r="B212" s="68"/>
      <c r="C212" s="68"/>
      <c r="D212" s="68">
        <v>3721</v>
      </c>
      <c r="E212" s="68"/>
      <c r="F212" s="69"/>
      <c r="G212" s="166" t="s">
        <v>110</v>
      </c>
      <c r="H212" s="70">
        <v>60000</v>
      </c>
      <c r="I212" s="70">
        <v>0</v>
      </c>
      <c r="J212" s="70">
        <f>H212+I212</f>
        <v>60000</v>
      </c>
      <c r="K212" s="167" t="s">
        <v>289</v>
      </c>
    </row>
    <row r="213" spans="1:230" x14ac:dyDescent="0.2">
      <c r="A213" s="59" t="s">
        <v>209</v>
      </c>
      <c r="B213" s="59"/>
      <c r="C213" s="59"/>
      <c r="D213" s="59"/>
      <c r="E213" s="59"/>
      <c r="F213" s="59"/>
      <c r="G213" s="59"/>
      <c r="H213" s="60">
        <f>H214+H222</f>
        <v>329800</v>
      </c>
      <c r="I213" s="60">
        <f>I214+I222</f>
        <v>-6900</v>
      </c>
      <c r="J213" s="60">
        <f>J214+J222</f>
        <v>322900</v>
      </c>
      <c r="HB213" s="76"/>
      <c r="HC213" s="76"/>
      <c r="HD213" s="76"/>
      <c r="HE213" s="76"/>
      <c r="HF213" s="76"/>
      <c r="HG213" s="76"/>
      <c r="HH213" s="76"/>
      <c r="HI213" s="76"/>
      <c r="HJ213" s="76"/>
      <c r="HK213" s="76"/>
      <c r="HL213" s="76"/>
      <c r="HM213" s="76"/>
      <c r="HN213" s="76"/>
      <c r="HO213" s="76"/>
      <c r="HP213" s="76"/>
      <c r="HQ213" s="76"/>
      <c r="HR213" s="76"/>
      <c r="HS213" s="76"/>
      <c r="HT213" s="76"/>
      <c r="HU213" s="76"/>
      <c r="HV213" s="76"/>
    </row>
    <row r="214" spans="1:230" x14ac:dyDescent="0.2">
      <c r="A214" s="62" t="s">
        <v>210</v>
      </c>
      <c r="B214" s="62"/>
      <c r="C214" s="62"/>
      <c r="D214" s="62"/>
      <c r="E214" s="62"/>
      <c r="F214" s="62"/>
      <c r="G214" s="62"/>
      <c r="H214" s="63">
        <f>H215</f>
        <v>290300</v>
      </c>
      <c r="I214" s="63">
        <f>I215</f>
        <v>8600</v>
      </c>
      <c r="J214" s="63">
        <f>J215</f>
        <v>298900</v>
      </c>
      <c r="HB214" s="75"/>
      <c r="HC214" s="75"/>
      <c r="HD214" s="75"/>
      <c r="HE214" s="75"/>
      <c r="HF214" s="75"/>
      <c r="HG214" s="75"/>
      <c r="HH214" s="75"/>
      <c r="HI214" s="75"/>
      <c r="HJ214" s="75"/>
      <c r="HK214" s="75"/>
      <c r="HL214" s="75"/>
      <c r="HM214" s="75"/>
      <c r="HN214" s="75"/>
      <c r="HO214" s="75"/>
      <c r="HP214" s="75"/>
      <c r="HQ214" s="75"/>
      <c r="HR214" s="75"/>
      <c r="HS214" s="75"/>
      <c r="HT214" s="75"/>
      <c r="HU214" s="75"/>
      <c r="HV214" s="75"/>
    </row>
    <row r="215" spans="1:230" x14ac:dyDescent="0.2">
      <c r="A215" s="65">
        <v>3</v>
      </c>
      <c r="B215" s="65"/>
      <c r="C215" s="65"/>
      <c r="D215" s="65"/>
      <c r="E215" s="65"/>
      <c r="F215" s="66"/>
      <c r="G215" s="66" t="s">
        <v>65</v>
      </c>
      <c r="H215" s="67">
        <f>H216+H219</f>
        <v>290300</v>
      </c>
      <c r="I215" s="67">
        <f>I216+I219</f>
        <v>8600</v>
      </c>
      <c r="J215" s="67">
        <f>J216+J219</f>
        <v>298900</v>
      </c>
    </row>
    <row r="216" spans="1:230" ht="22.5" x14ac:dyDescent="0.2">
      <c r="A216" s="65"/>
      <c r="B216" s="65">
        <v>36</v>
      </c>
      <c r="C216" s="65"/>
      <c r="D216" s="65"/>
      <c r="E216" s="65"/>
      <c r="F216" s="66"/>
      <c r="G216" s="71" t="s">
        <v>175</v>
      </c>
      <c r="H216" s="67">
        <f t="shared" ref="H216:J217" si="33">H217</f>
        <v>30300</v>
      </c>
      <c r="I216" s="67">
        <f t="shared" si="33"/>
        <v>4700</v>
      </c>
      <c r="J216" s="67">
        <f t="shared" si="33"/>
        <v>35000</v>
      </c>
    </row>
    <row r="217" spans="1:230" x14ac:dyDescent="0.2">
      <c r="A217" s="65"/>
      <c r="B217" s="65"/>
      <c r="C217" s="65">
        <v>363</v>
      </c>
      <c r="D217" s="65"/>
      <c r="E217" s="68">
        <v>11</v>
      </c>
      <c r="F217" s="66"/>
      <c r="G217" s="66" t="s">
        <v>105</v>
      </c>
      <c r="H217" s="67">
        <f t="shared" si="33"/>
        <v>30300</v>
      </c>
      <c r="I217" s="67">
        <f t="shared" si="33"/>
        <v>4700</v>
      </c>
      <c r="J217" s="67">
        <f t="shared" si="33"/>
        <v>35000</v>
      </c>
    </row>
    <row r="218" spans="1:230" s="167" customFormat="1" x14ac:dyDescent="0.2">
      <c r="A218" s="68"/>
      <c r="B218" s="68"/>
      <c r="C218" s="68"/>
      <c r="D218" s="68">
        <v>3631</v>
      </c>
      <c r="E218" s="68"/>
      <c r="F218" s="69"/>
      <c r="G218" s="69" t="s">
        <v>106</v>
      </c>
      <c r="H218" s="70">
        <v>30300</v>
      </c>
      <c r="I218" s="70">
        <v>4700</v>
      </c>
      <c r="J218" s="70">
        <f>H218+I218</f>
        <v>35000</v>
      </c>
      <c r="K218" s="167" t="s">
        <v>289</v>
      </c>
    </row>
    <row r="219" spans="1:230" ht="33.75" x14ac:dyDescent="0.2">
      <c r="A219" s="65"/>
      <c r="B219" s="65">
        <v>37</v>
      </c>
      <c r="C219" s="65"/>
      <c r="D219" s="65"/>
      <c r="E219" s="65"/>
      <c r="F219" s="66"/>
      <c r="G219" s="71" t="s">
        <v>108</v>
      </c>
      <c r="H219" s="67">
        <f t="shared" ref="H219:J220" si="34">H220</f>
        <v>260000</v>
      </c>
      <c r="I219" s="67">
        <f t="shared" si="34"/>
        <v>3900</v>
      </c>
      <c r="J219" s="67">
        <f t="shared" si="34"/>
        <v>263900</v>
      </c>
    </row>
    <row r="220" spans="1:230" ht="22.5" x14ac:dyDescent="0.2">
      <c r="A220" s="65"/>
      <c r="B220" s="65"/>
      <c r="C220" s="65">
        <v>372</v>
      </c>
      <c r="D220" s="65"/>
      <c r="E220" s="68">
        <v>11</v>
      </c>
      <c r="F220" s="66"/>
      <c r="G220" s="71" t="s">
        <v>207</v>
      </c>
      <c r="H220" s="67">
        <f t="shared" si="34"/>
        <v>260000</v>
      </c>
      <c r="I220" s="67">
        <f t="shared" si="34"/>
        <v>3900</v>
      </c>
      <c r="J220" s="67">
        <f t="shared" si="34"/>
        <v>263900</v>
      </c>
    </row>
    <row r="221" spans="1:230" s="167" customFormat="1" x14ac:dyDescent="0.2">
      <c r="A221" s="68"/>
      <c r="B221" s="68"/>
      <c r="C221" s="68"/>
      <c r="D221" s="68">
        <v>3721</v>
      </c>
      <c r="E221" s="68"/>
      <c r="F221" s="69"/>
      <c r="G221" s="166" t="s">
        <v>110</v>
      </c>
      <c r="H221" s="70">
        <v>260000</v>
      </c>
      <c r="I221" s="70">
        <v>3900</v>
      </c>
      <c r="J221" s="70">
        <f>H221+I221</f>
        <v>263900</v>
      </c>
      <c r="K221" s="167" t="s">
        <v>289</v>
      </c>
    </row>
    <row r="222" spans="1:230" x14ac:dyDescent="0.2">
      <c r="A222" s="62" t="s">
        <v>211</v>
      </c>
      <c r="B222" s="62"/>
      <c r="C222" s="62"/>
      <c r="D222" s="62"/>
      <c r="E222" s="62"/>
      <c r="F222" s="62"/>
      <c r="G222" s="62"/>
      <c r="H222" s="63">
        <f t="shared" ref="H222:J223" si="35">H223</f>
        <v>39500</v>
      </c>
      <c r="I222" s="63">
        <f t="shared" si="35"/>
        <v>-15500</v>
      </c>
      <c r="J222" s="63">
        <f t="shared" si="35"/>
        <v>24000</v>
      </c>
      <c r="HB222" s="75"/>
      <c r="HC222" s="75"/>
      <c r="HD222" s="75"/>
      <c r="HE222" s="75"/>
      <c r="HF222" s="75"/>
      <c r="HG222" s="75"/>
      <c r="HH222" s="75"/>
      <c r="HI222" s="75"/>
      <c r="HJ222" s="75"/>
      <c r="HK222" s="75"/>
      <c r="HL222" s="75"/>
      <c r="HM222" s="75"/>
      <c r="HN222" s="75"/>
      <c r="HO222" s="75"/>
      <c r="HP222" s="75"/>
      <c r="HQ222" s="75"/>
      <c r="HR222" s="75"/>
      <c r="HS222" s="75"/>
      <c r="HT222" s="75"/>
      <c r="HU222" s="75"/>
      <c r="HV222" s="75"/>
    </row>
    <row r="223" spans="1:230" x14ac:dyDescent="0.2">
      <c r="A223" s="65">
        <v>3</v>
      </c>
      <c r="B223" s="65"/>
      <c r="C223" s="65"/>
      <c r="D223" s="65"/>
      <c r="E223" s="65"/>
      <c r="F223" s="66"/>
      <c r="G223" s="66" t="s">
        <v>65</v>
      </c>
      <c r="H223" s="67">
        <f t="shared" si="35"/>
        <v>39500</v>
      </c>
      <c r="I223" s="67">
        <f t="shared" si="35"/>
        <v>-15500</v>
      </c>
      <c r="J223" s="67">
        <f t="shared" si="35"/>
        <v>24000</v>
      </c>
    </row>
    <row r="224" spans="1:230" x14ac:dyDescent="0.2">
      <c r="A224" s="65"/>
      <c r="B224" s="65">
        <v>38</v>
      </c>
      <c r="C224" s="65"/>
      <c r="D224" s="65"/>
      <c r="E224" s="65"/>
      <c r="F224" s="66"/>
      <c r="G224" s="66" t="s">
        <v>120</v>
      </c>
      <c r="H224" s="67">
        <f>H225+H227</f>
        <v>39500</v>
      </c>
      <c r="I224" s="67">
        <f>I225+I227</f>
        <v>-15500</v>
      </c>
      <c r="J224" s="67">
        <f>J225+J227</f>
        <v>24000</v>
      </c>
    </row>
    <row r="225" spans="1:11" x14ac:dyDescent="0.2">
      <c r="A225" s="65"/>
      <c r="B225" s="65"/>
      <c r="C225" s="65">
        <v>381</v>
      </c>
      <c r="D225" s="65"/>
      <c r="E225" s="68">
        <v>11</v>
      </c>
      <c r="F225" s="66"/>
      <c r="G225" s="66" t="s">
        <v>61</v>
      </c>
      <c r="H225" s="67">
        <f>H226</f>
        <v>26500</v>
      </c>
      <c r="I225" s="67">
        <f>I226</f>
        <v>-15500</v>
      </c>
      <c r="J225" s="67">
        <f>J226</f>
        <v>11000</v>
      </c>
    </row>
    <row r="226" spans="1:11" s="167" customFormat="1" x14ac:dyDescent="0.2">
      <c r="A226" s="68"/>
      <c r="B226" s="68"/>
      <c r="C226" s="68"/>
      <c r="D226" s="68">
        <v>3811</v>
      </c>
      <c r="E226" s="68"/>
      <c r="F226" s="69"/>
      <c r="G226" s="69" t="s">
        <v>121</v>
      </c>
      <c r="H226" s="70">
        <v>26500</v>
      </c>
      <c r="I226" s="70">
        <v>-15500</v>
      </c>
      <c r="J226" s="70">
        <f>H226+I226</f>
        <v>11000</v>
      </c>
      <c r="K226" s="167" t="s">
        <v>289</v>
      </c>
    </row>
    <row r="227" spans="1:11" x14ac:dyDescent="0.2">
      <c r="A227" s="65"/>
      <c r="B227" s="65"/>
      <c r="C227" s="65">
        <v>382</v>
      </c>
      <c r="D227" s="65"/>
      <c r="E227" s="68">
        <v>11</v>
      </c>
      <c r="F227" s="66"/>
      <c r="G227" s="66" t="s">
        <v>122</v>
      </c>
      <c r="H227" s="67">
        <f>H228</f>
        <v>13000</v>
      </c>
      <c r="I227" s="67">
        <f>I228</f>
        <v>0</v>
      </c>
      <c r="J227" s="67">
        <f>J228</f>
        <v>13000</v>
      </c>
    </row>
    <row r="228" spans="1:11" s="167" customFormat="1" x14ac:dyDescent="0.2">
      <c r="A228" s="68"/>
      <c r="B228" s="68"/>
      <c r="C228" s="68"/>
      <c r="D228" s="68">
        <v>3821</v>
      </c>
      <c r="E228" s="68"/>
      <c r="F228" s="69"/>
      <c r="G228" s="69" t="s">
        <v>123</v>
      </c>
      <c r="H228" s="70">
        <f>'1. IZMJENE I DOP.PLANA A. 2020.'!H113</f>
        <v>13000</v>
      </c>
      <c r="I228" s="70">
        <f>'1. IZMJENE I DOP.PLANA A. 2020.'!I113</f>
        <v>0</v>
      </c>
      <c r="J228" s="70">
        <f>'1. IZMJENE I DOP.PLANA A. 2020.'!J113</f>
        <v>13000</v>
      </c>
    </row>
    <row r="229" spans="1:11" x14ac:dyDescent="0.2">
      <c r="A229" s="77" t="s">
        <v>18</v>
      </c>
      <c r="B229" s="77"/>
      <c r="C229" s="77"/>
      <c r="D229" s="77"/>
      <c r="E229" s="77"/>
      <c r="F229" s="77"/>
      <c r="G229" s="77"/>
      <c r="H229" s="78">
        <f>H11+H21+H47+H62+H67+H77+H86+H94+H99+H108+H113+H119+H128+H138+H147+H153+H159+H164+H170+H179+H190+H195+H200+H208+H214+H222+H184</f>
        <v>10733500</v>
      </c>
      <c r="I229" s="78">
        <v>-3718000</v>
      </c>
      <c r="J229" s="78">
        <f>J11+J21+J47+J62+J67+J77+J86+J94+J99+J108+J113+J119+J128+J138+J147+J153+J159+J164+J170+J179+J190+J195+J200+J208+J214+J222+J184</f>
        <v>7015500</v>
      </c>
    </row>
    <row r="230" spans="1:11" x14ac:dyDescent="0.2">
      <c r="A230" s="79"/>
      <c r="B230" s="79"/>
      <c r="C230" s="79"/>
      <c r="D230" s="79"/>
      <c r="E230" s="79"/>
      <c r="F230" s="80"/>
      <c r="G230" s="80"/>
      <c r="H230" s="81"/>
      <c r="I230" s="81"/>
      <c r="J230" s="85"/>
    </row>
    <row r="231" spans="1:11" x14ac:dyDescent="0.2">
      <c r="A231" s="79"/>
      <c r="B231" s="84" t="s">
        <v>212</v>
      </c>
      <c r="C231" s="84"/>
      <c r="D231" s="84"/>
      <c r="E231" s="84"/>
      <c r="F231" s="84"/>
      <c r="G231" s="80"/>
      <c r="H231" s="82"/>
      <c r="I231" s="82"/>
      <c r="J231" s="83"/>
      <c r="K231" s="83"/>
    </row>
    <row r="232" spans="1:11" ht="6.75" customHeight="1" x14ac:dyDescent="0.2">
      <c r="A232" s="79"/>
      <c r="B232" s="84"/>
      <c r="C232" s="84"/>
      <c r="D232" s="84"/>
      <c r="E232" s="84"/>
      <c r="F232" s="84"/>
      <c r="G232" s="80"/>
      <c r="H232" s="85"/>
      <c r="I232" s="85"/>
      <c r="J232" s="83"/>
      <c r="K232" s="83"/>
    </row>
    <row r="233" spans="1:11" hidden="1" x14ac:dyDescent="0.2">
      <c r="A233" s="79"/>
      <c r="B233" s="79"/>
      <c r="C233" s="79"/>
      <c r="D233" s="79"/>
      <c r="E233" s="79"/>
      <c r="F233" s="86"/>
      <c r="G233" s="86"/>
      <c r="H233" s="87"/>
      <c r="I233" s="87"/>
      <c r="J233" s="83"/>
      <c r="K233" s="83"/>
    </row>
    <row r="234" spans="1:11" ht="31.15" customHeight="1" x14ac:dyDescent="0.2">
      <c r="A234" s="218" t="s">
        <v>312</v>
      </c>
      <c r="B234" s="218"/>
      <c r="C234" s="218"/>
      <c r="D234" s="218"/>
      <c r="E234" s="218"/>
      <c r="F234" s="218"/>
      <c r="G234" s="218"/>
      <c r="H234" s="218"/>
      <c r="I234" s="218"/>
      <c r="J234" s="218"/>
    </row>
    <row r="235" spans="1:11" ht="9.75" customHeight="1" x14ac:dyDescent="0.2">
      <c r="A235" s="79"/>
      <c r="B235" s="79"/>
      <c r="C235" s="79"/>
      <c r="D235" s="79"/>
      <c r="E235" s="79"/>
      <c r="F235" s="88"/>
      <c r="G235" s="88"/>
      <c r="H235" s="88"/>
      <c r="I235" s="88"/>
      <c r="J235" s="88"/>
    </row>
    <row r="236" spans="1:11" x14ac:dyDescent="0.2">
      <c r="A236" s="211" t="s">
        <v>313</v>
      </c>
      <c r="B236" s="211"/>
      <c r="C236" s="211"/>
      <c r="D236" s="211"/>
      <c r="E236" s="211"/>
      <c r="F236" s="211"/>
      <c r="G236" s="90"/>
      <c r="H236" s="237" t="s">
        <v>285</v>
      </c>
      <c r="I236" s="237"/>
      <c r="J236" s="237"/>
    </row>
    <row r="237" spans="1:11" x14ac:dyDescent="0.2">
      <c r="A237" s="211" t="s">
        <v>314</v>
      </c>
      <c r="B237" s="211"/>
      <c r="C237" s="211"/>
      <c r="D237" s="211"/>
      <c r="E237" s="211"/>
      <c r="F237" s="211"/>
      <c r="G237" s="91"/>
      <c r="H237" s="238" t="s">
        <v>316</v>
      </c>
      <c r="I237" s="238"/>
      <c r="J237" s="238"/>
    </row>
    <row r="238" spans="1:11" x14ac:dyDescent="0.2">
      <c r="A238" s="211" t="s">
        <v>315</v>
      </c>
      <c r="B238" s="211"/>
      <c r="C238" s="211"/>
      <c r="D238" s="211"/>
      <c r="E238" s="211"/>
      <c r="F238" s="211"/>
      <c r="H238" s="238" t="s">
        <v>341</v>
      </c>
      <c r="I238" s="238"/>
      <c r="J238" s="238"/>
    </row>
  </sheetData>
  <mergeCells count="12">
    <mergeCell ref="H238:J238"/>
    <mergeCell ref="A236:F236"/>
    <mergeCell ref="A237:F237"/>
    <mergeCell ref="A238:F238"/>
    <mergeCell ref="A1:D1"/>
    <mergeCell ref="A2:E2"/>
    <mergeCell ref="A3:D3"/>
    <mergeCell ref="H236:J236"/>
    <mergeCell ref="H237:J237"/>
    <mergeCell ref="A6:K6"/>
    <mergeCell ref="A8:J8"/>
    <mergeCell ref="A234:J234"/>
  </mergeCells>
  <phoneticPr fontId="8" type="noConversion"/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4"/>
  <sheetViews>
    <sheetView topLeftCell="A18" workbookViewId="0">
      <selection activeCell="C51" sqref="C51"/>
    </sheetView>
  </sheetViews>
  <sheetFormatPr defaultRowHeight="12.75" x14ac:dyDescent="0.2"/>
  <cols>
    <col min="1" max="1" width="14.85546875" customWidth="1"/>
    <col min="3" max="3" width="30" customWidth="1"/>
    <col min="4" max="4" width="21.140625" hidden="1" customWidth="1"/>
    <col min="5" max="5" width="12.42578125" hidden="1" customWidth="1"/>
    <col min="6" max="6" width="14.42578125" customWidth="1"/>
    <col min="7" max="7" width="17.42578125" customWidth="1"/>
    <col min="8" max="16" width="9.140625" hidden="1" customWidth="1"/>
  </cols>
  <sheetData>
    <row r="1" spans="1:16" ht="14.25" customHeight="1" x14ac:dyDescent="0.2">
      <c r="A1" s="222" t="s">
        <v>0</v>
      </c>
      <c r="B1" s="222"/>
      <c r="C1" s="92"/>
      <c r="D1" s="92"/>
      <c r="E1" s="93"/>
      <c r="F1" s="93"/>
      <c r="G1" s="93"/>
    </row>
    <row r="2" spans="1:16" x14ac:dyDescent="0.2">
      <c r="A2" s="94" t="s">
        <v>1</v>
      </c>
      <c r="B2" s="94"/>
      <c r="C2" s="94"/>
      <c r="D2" s="94"/>
      <c r="E2" s="93"/>
      <c r="F2" s="93"/>
      <c r="G2" s="93"/>
    </row>
    <row r="3" spans="1:16" x14ac:dyDescent="0.2">
      <c r="A3" s="222" t="s">
        <v>2</v>
      </c>
      <c r="B3" s="222"/>
      <c r="C3" s="92"/>
      <c r="D3" s="92"/>
      <c r="E3" s="93"/>
      <c r="F3" s="93"/>
      <c r="G3" s="93"/>
    </row>
    <row r="4" spans="1:16" x14ac:dyDescent="0.2">
      <c r="A4" s="222" t="s">
        <v>213</v>
      </c>
      <c r="B4" s="222"/>
      <c r="C4" s="92"/>
      <c r="D4" s="92"/>
      <c r="E4" s="93"/>
      <c r="F4" s="93"/>
      <c r="G4" s="93"/>
    </row>
    <row r="5" spans="1:16" x14ac:dyDescent="0.2">
      <c r="A5" s="221"/>
      <c r="B5" s="221"/>
      <c r="C5" s="93"/>
      <c r="D5" s="93"/>
      <c r="E5" s="93"/>
      <c r="F5" s="93"/>
      <c r="G5" s="93"/>
    </row>
    <row r="6" spans="1:16" ht="1.5" customHeight="1" x14ac:dyDescent="0.2">
      <c r="A6" s="221"/>
      <c r="B6" s="221"/>
      <c r="C6" s="95"/>
      <c r="D6" s="93"/>
      <c r="E6" s="93"/>
      <c r="F6" s="93"/>
      <c r="G6" s="93"/>
    </row>
    <row r="7" spans="1:16" ht="0.75" hidden="1" customHeight="1" x14ac:dyDescent="0.2">
      <c r="A7" s="221"/>
      <c r="B7" s="221"/>
      <c r="C7" s="93"/>
      <c r="D7" s="93"/>
      <c r="E7" s="93"/>
      <c r="F7" s="93"/>
      <c r="G7" s="93"/>
    </row>
    <row r="8" spans="1:16" ht="18" customHeight="1" x14ac:dyDescent="0.2">
      <c r="A8" s="93"/>
      <c r="B8" s="93"/>
      <c r="C8" s="93"/>
      <c r="D8" s="93"/>
      <c r="E8" s="93"/>
      <c r="F8" s="93"/>
      <c r="G8" s="93"/>
    </row>
    <row r="9" spans="1:16" ht="59.25" customHeight="1" x14ac:dyDescent="0.2">
      <c r="A9" s="223" t="s">
        <v>317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</row>
    <row r="10" spans="1:16" x14ac:dyDescent="0.2">
      <c r="A10" s="93"/>
      <c r="B10" s="93"/>
      <c r="C10" s="154" t="s">
        <v>259</v>
      </c>
      <c r="D10" s="93"/>
      <c r="E10" s="93"/>
      <c r="F10" s="93"/>
      <c r="G10" s="93"/>
    </row>
    <row r="11" spans="1:16" ht="15" customHeight="1" x14ac:dyDescent="0.2">
      <c r="A11" s="222"/>
      <c r="B11" s="222"/>
      <c r="C11" s="222"/>
      <c r="D11" s="222"/>
      <c r="E11" s="222"/>
      <c r="F11" s="222"/>
      <c r="G11" s="222"/>
      <c r="H11" s="222"/>
      <c r="I11" s="222"/>
    </row>
    <row r="12" spans="1:16" ht="0.75" customHeight="1" x14ac:dyDescent="0.2">
      <c r="A12" s="222"/>
      <c r="B12" s="222"/>
      <c r="C12" s="222"/>
      <c r="D12" s="222"/>
      <c r="E12" s="222"/>
      <c r="F12" s="222"/>
      <c r="G12" s="222"/>
      <c r="H12" s="222"/>
      <c r="I12" s="222"/>
    </row>
    <row r="13" spans="1:16" hidden="1" x14ac:dyDescent="0.2">
      <c r="A13" s="96"/>
      <c r="B13" s="96"/>
      <c r="C13" s="96"/>
      <c r="D13" s="96"/>
      <c r="E13" s="96"/>
      <c r="F13" s="96"/>
      <c r="G13" s="96"/>
    </row>
    <row r="14" spans="1:16" hidden="1" x14ac:dyDescent="0.2">
      <c r="A14" s="96"/>
      <c r="B14" s="96"/>
      <c r="C14" s="96"/>
      <c r="D14" s="96"/>
      <c r="E14" s="96"/>
      <c r="F14" s="96"/>
      <c r="G14" s="96"/>
    </row>
    <row r="15" spans="1:16" x14ac:dyDescent="0.2">
      <c r="A15" s="79"/>
      <c r="B15" s="97"/>
      <c r="C15" s="98" t="s">
        <v>214</v>
      </c>
      <c r="D15" s="98"/>
      <c r="E15" s="98"/>
      <c r="F15" s="98"/>
      <c r="G15" s="98"/>
    </row>
    <row r="16" spans="1:16" x14ac:dyDescent="0.2">
      <c r="A16" s="96"/>
      <c r="B16" s="96"/>
      <c r="C16" s="96"/>
      <c r="D16" s="96"/>
      <c r="E16" s="96"/>
      <c r="F16" s="96"/>
      <c r="G16" s="96"/>
    </row>
    <row r="17" spans="1:7" ht="22.5" x14ac:dyDescent="0.2">
      <c r="A17" s="68" t="s">
        <v>215</v>
      </c>
      <c r="B17" s="99" t="s">
        <v>25</v>
      </c>
      <c r="C17" s="68" t="s">
        <v>7</v>
      </c>
      <c r="D17" s="68"/>
      <c r="E17" s="68"/>
      <c r="F17" s="65" t="s">
        <v>216</v>
      </c>
      <c r="G17" s="65" t="s">
        <v>254</v>
      </c>
    </row>
    <row r="18" spans="1:7" x14ac:dyDescent="0.2">
      <c r="A18" s="68"/>
      <c r="B18" s="68"/>
      <c r="C18" s="68"/>
      <c r="D18" s="68"/>
      <c r="E18" s="68"/>
      <c r="F18" s="65" t="s">
        <v>298</v>
      </c>
      <c r="G18" s="65">
        <v>2020</v>
      </c>
    </row>
    <row r="19" spans="1:7" x14ac:dyDescent="0.2">
      <c r="A19" s="68" t="s">
        <v>217</v>
      </c>
      <c r="B19" s="100">
        <v>41241</v>
      </c>
      <c r="C19" s="101" t="s">
        <v>132</v>
      </c>
      <c r="D19" s="101"/>
      <c r="E19" s="101"/>
      <c r="F19" s="102">
        <v>650000</v>
      </c>
      <c r="G19" s="102">
        <v>0</v>
      </c>
    </row>
    <row r="20" spans="1:7" x14ac:dyDescent="0.2">
      <c r="A20" s="100" t="s">
        <v>218</v>
      </c>
      <c r="B20" s="100">
        <v>412410</v>
      </c>
      <c r="C20" s="101" t="s">
        <v>133</v>
      </c>
      <c r="D20" s="101"/>
      <c r="E20" s="101"/>
      <c r="F20" s="102">
        <v>100000</v>
      </c>
      <c r="G20" s="102">
        <v>0</v>
      </c>
    </row>
    <row r="21" spans="1:7" x14ac:dyDescent="0.2">
      <c r="A21" s="68" t="s">
        <v>219</v>
      </c>
      <c r="B21" s="100">
        <v>412411</v>
      </c>
      <c r="C21" s="101" t="s">
        <v>262</v>
      </c>
      <c r="D21" s="101"/>
      <c r="E21" s="101"/>
      <c r="F21" s="102">
        <v>150000</v>
      </c>
      <c r="G21" s="102">
        <v>0</v>
      </c>
    </row>
    <row r="22" spans="1:7" x14ac:dyDescent="0.2">
      <c r="A22" s="68" t="s">
        <v>220</v>
      </c>
      <c r="B22" s="100">
        <v>412611</v>
      </c>
      <c r="C22" s="101" t="s">
        <v>135</v>
      </c>
      <c r="D22" s="101"/>
      <c r="E22" s="101"/>
      <c r="F22" s="102">
        <v>50000</v>
      </c>
      <c r="G22" s="102">
        <v>12000</v>
      </c>
    </row>
    <row r="23" spans="1:7" x14ac:dyDescent="0.2">
      <c r="A23" s="100" t="s">
        <v>221</v>
      </c>
      <c r="B23" s="100">
        <v>421310</v>
      </c>
      <c r="C23" s="101" t="s">
        <v>279</v>
      </c>
      <c r="D23" s="101"/>
      <c r="E23" s="101"/>
      <c r="F23" s="102">
        <v>0</v>
      </c>
      <c r="G23" s="102">
        <v>618000</v>
      </c>
    </row>
    <row r="24" spans="1:7" x14ac:dyDescent="0.2">
      <c r="A24" s="68" t="s">
        <v>222</v>
      </c>
      <c r="B24" s="100">
        <v>41261</v>
      </c>
      <c r="C24" s="101" t="s">
        <v>265</v>
      </c>
      <c r="D24" s="101"/>
      <c r="E24" s="101"/>
      <c r="F24" s="102">
        <v>12200</v>
      </c>
      <c r="G24" s="102">
        <v>0</v>
      </c>
    </row>
    <row r="25" spans="1:7" x14ac:dyDescent="0.2">
      <c r="A25" s="68" t="s">
        <v>223</v>
      </c>
      <c r="B25" s="100">
        <v>421312</v>
      </c>
      <c r="C25" s="101" t="s">
        <v>140</v>
      </c>
      <c r="D25" s="101"/>
      <c r="E25" s="101"/>
      <c r="F25" s="102">
        <v>545000</v>
      </c>
      <c r="G25" s="102">
        <v>0</v>
      </c>
    </row>
    <row r="26" spans="1:7" x14ac:dyDescent="0.2">
      <c r="A26" s="100" t="s">
        <v>225</v>
      </c>
      <c r="B26" s="100">
        <v>42141</v>
      </c>
      <c r="C26" s="101" t="s">
        <v>280</v>
      </c>
      <c r="D26" s="101"/>
      <c r="E26" s="101"/>
      <c r="F26" s="102">
        <v>150000</v>
      </c>
      <c r="G26" s="102">
        <v>0</v>
      </c>
    </row>
    <row r="27" spans="1:7" x14ac:dyDescent="0.2">
      <c r="A27" s="68" t="s">
        <v>226</v>
      </c>
      <c r="B27" s="100">
        <v>421411</v>
      </c>
      <c r="C27" s="101" t="s">
        <v>281</v>
      </c>
      <c r="D27" s="101"/>
      <c r="E27" s="101"/>
      <c r="F27" s="102">
        <v>220000</v>
      </c>
      <c r="G27" s="102">
        <v>220000</v>
      </c>
    </row>
    <row r="28" spans="1:7" x14ac:dyDescent="0.2">
      <c r="A28" s="68" t="s">
        <v>239</v>
      </c>
      <c r="B28" s="100">
        <v>426210</v>
      </c>
      <c r="C28" s="101" t="s">
        <v>224</v>
      </c>
      <c r="D28" s="101"/>
      <c r="E28" s="101"/>
      <c r="F28" s="102">
        <v>10000</v>
      </c>
      <c r="G28" s="102">
        <v>0</v>
      </c>
    </row>
    <row r="29" spans="1:7" x14ac:dyDescent="0.2">
      <c r="A29" s="100" t="s">
        <v>246</v>
      </c>
      <c r="B29" s="100">
        <v>421412</v>
      </c>
      <c r="C29" s="101" t="s">
        <v>282</v>
      </c>
      <c r="D29" s="101"/>
      <c r="E29" s="101"/>
      <c r="F29" s="102">
        <v>250000</v>
      </c>
      <c r="G29" s="102">
        <v>225000</v>
      </c>
    </row>
    <row r="30" spans="1:7" x14ac:dyDescent="0.2">
      <c r="A30" s="103" t="s">
        <v>266</v>
      </c>
      <c r="B30" s="100">
        <v>421413</v>
      </c>
      <c r="C30" s="101" t="s">
        <v>283</v>
      </c>
      <c r="D30" s="101"/>
      <c r="E30" s="101"/>
      <c r="F30" s="102">
        <v>80000</v>
      </c>
      <c r="G30" s="102">
        <v>0</v>
      </c>
    </row>
    <row r="31" spans="1:7" x14ac:dyDescent="0.2">
      <c r="A31" s="100" t="s">
        <v>267</v>
      </c>
      <c r="B31" s="100">
        <v>421490</v>
      </c>
      <c r="C31" s="101" t="s">
        <v>284</v>
      </c>
      <c r="D31" s="101"/>
      <c r="E31" s="101"/>
      <c r="F31" s="102">
        <v>350000</v>
      </c>
      <c r="G31" s="102">
        <v>68000</v>
      </c>
    </row>
    <row r="32" spans="1:7" x14ac:dyDescent="0.2">
      <c r="A32" s="77" t="s">
        <v>227</v>
      </c>
      <c r="B32" s="77"/>
      <c r="C32" s="77"/>
      <c r="D32" s="77"/>
      <c r="E32" s="77"/>
      <c r="F32" s="78">
        <f>SUM(F19:F31)</f>
        <v>2567200</v>
      </c>
      <c r="G32" s="104">
        <f>SUM(G19:G31)</f>
        <v>1143000</v>
      </c>
    </row>
    <row r="33" spans="1:8" x14ac:dyDescent="0.2">
      <c r="A33" s="96"/>
      <c r="B33" s="96"/>
      <c r="C33" s="96"/>
      <c r="D33" s="96"/>
      <c r="E33" s="96"/>
      <c r="F33" s="96"/>
      <c r="G33" s="96"/>
    </row>
    <row r="34" spans="1:8" x14ac:dyDescent="0.2">
      <c r="A34" s="3"/>
      <c r="B34" s="3"/>
      <c r="C34" s="3" t="s">
        <v>286</v>
      </c>
      <c r="D34" s="3"/>
      <c r="E34" s="3"/>
      <c r="F34" s="3"/>
      <c r="G34" s="3"/>
    </row>
    <row r="35" spans="1:8" ht="9" customHeight="1" x14ac:dyDescent="0.2"/>
    <row r="36" spans="1:8" ht="68.25" customHeight="1" x14ac:dyDescent="0.2">
      <c r="A36" s="224" t="s">
        <v>318</v>
      </c>
      <c r="B36" s="224"/>
      <c r="C36" s="224"/>
      <c r="D36" s="224"/>
      <c r="E36" s="224"/>
      <c r="F36" s="224"/>
      <c r="G36" s="224"/>
      <c r="H36" s="224"/>
    </row>
    <row r="37" spans="1:8" x14ac:dyDescent="0.2">
      <c r="A37" s="220" t="s">
        <v>320</v>
      </c>
      <c r="B37" s="220"/>
    </row>
    <row r="38" spans="1:8" x14ac:dyDescent="0.2">
      <c r="A38" s="220" t="s">
        <v>321</v>
      </c>
      <c r="B38" s="220"/>
      <c r="C38" s="219" t="s">
        <v>287</v>
      </c>
      <c r="D38" s="219"/>
      <c r="E38" s="219"/>
      <c r="F38" s="219"/>
      <c r="G38" s="219"/>
    </row>
    <row r="39" spans="1:8" x14ac:dyDescent="0.2">
      <c r="A39" s="201" t="s">
        <v>322</v>
      </c>
      <c r="B39" s="200"/>
      <c r="C39" s="200" t="s">
        <v>338</v>
      </c>
      <c r="D39" s="200"/>
      <c r="E39" s="200"/>
      <c r="F39" s="200"/>
      <c r="G39" s="200"/>
    </row>
    <row r="40" spans="1:8" ht="15" customHeight="1" x14ac:dyDescent="0.2">
      <c r="C40" s="219" t="s">
        <v>319</v>
      </c>
      <c r="D40" s="219"/>
      <c r="E40" s="219"/>
      <c r="F40" s="219"/>
      <c r="G40" s="219"/>
    </row>
    <row r="44" spans="1:8" x14ac:dyDescent="0.2">
      <c r="C44" s="199"/>
    </row>
  </sheetData>
  <mergeCells count="13">
    <mergeCell ref="C40:G40"/>
    <mergeCell ref="A37:B37"/>
    <mergeCell ref="A38:B38"/>
    <mergeCell ref="A6:B6"/>
    <mergeCell ref="A1:B1"/>
    <mergeCell ref="A3:B3"/>
    <mergeCell ref="A4:B4"/>
    <mergeCell ref="A5:B5"/>
    <mergeCell ref="A7:B7"/>
    <mergeCell ref="C38:G38"/>
    <mergeCell ref="A9:P9"/>
    <mergeCell ref="A11:I12"/>
    <mergeCell ref="A36:H36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6"/>
  <sheetViews>
    <sheetView workbookViewId="0">
      <selection activeCell="A32" sqref="A32:J32"/>
    </sheetView>
  </sheetViews>
  <sheetFormatPr defaultRowHeight="12.75" x14ac:dyDescent="0.2"/>
  <cols>
    <col min="1" max="1" width="7" customWidth="1"/>
    <col min="7" max="7" width="4.42578125" customWidth="1"/>
    <col min="8" max="8" width="0.28515625" hidden="1" customWidth="1"/>
    <col min="9" max="9" width="17" customWidth="1"/>
    <col min="10" max="10" width="14.28515625" customWidth="1"/>
  </cols>
  <sheetData>
    <row r="1" spans="1:10" ht="15" x14ac:dyDescent="0.25">
      <c r="A1" s="225" t="s">
        <v>0</v>
      </c>
      <c r="B1" s="225"/>
      <c r="C1" s="225"/>
      <c r="D1" s="225"/>
    </row>
    <row r="2" spans="1:10" ht="15" x14ac:dyDescent="0.25">
      <c r="A2" s="106" t="s">
        <v>1</v>
      </c>
      <c r="B2" s="106"/>
      <c r="C2" s="106"/>
      <c r="D2" s="106"/>
    </row>
    <row r="3" spans="1:10" ht="15" x14ac:dyDescent="0.25">
      <c r="A3" s="225" t="s">
        <v>2</v>
      </c>
      <c r="B3" s="225"/>
      <c r="C3" s="225"/>
      <c r="D3" s="225"/>
      <c r="G3" s="107"/>
    </row>
    <row r="4" spans="1:10" ht="15" x14ac:dyDescent="0.25">
      <c r="A4" s="226" t="s">
        <v>311</v>
      </c>
      <c r="B4" s="226"/>
      <c r="C4" s="226"/>
      <c r="D4" s="226"/>
      <c r="G4" s="107"/>
    </row>
    <row r="5" spans="1:10" ht="6.75" customHeight="1" x14ac:dyDescent="0.2"/>
    <row r="6" spans="1:10" ht="71.25" customHeight="1" x14ac:dyDescent="0.2">
      <c r="A6" s="228" t="s">
        <v>323</v>
      </c>
      <c r="B6" s="228"/>
      <c r="C6" s="228"/>
      <c r="D6" s="228"/>
      <c r="E6" s="228"/>
      <c r="F6" s="228"/>
      <c r="G6" s="228"/>
      <c r="H6" s="228"/>
      <c r="I6" s="228"/>
      <c r="J6" s="228"/>
    </row>
    <row r="7" spans="1:10" ht="5.25" customHeight="1" x14ac:dyDescent="0.2">
      <c r="A7" s="109"/>
      <c r="B7" s="109"/>
      <c r="C7" s="109"/>
      <c r="D7" s="109"/>
      <c r="E7" s="109"/>
      <c r="F7" s="109"/>
      <c r="G7" s="109"/>
      <c r="H7" s="109"/>
      <c r="I7" s="109"/>
      <c r="J7" s="109"/>
    </row>
    <row r="8" spans="1:10" ht="60" customHeight="1" x14ac:dyDescent="0.25">
      <c r="A8" s="207" t="s">
        <v>301</v>
      </c>
      <c r="B8" s="207"/>
      <c r="C8" s="207"/>
      <c r="D8" s="207"/>
      <c r="E8" s="207"/>
      <c r="F8" s="207"/>
      <c r="G8" s="207"/>
      <c r="H8" s="207"/>
      <c r="I8" s="207"/>
      <c r="J8" s="207"/>
    </row>
    <row r="9" spans="1:10" ht="15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ht="15" x14ac:dyDescent="0.25">
      <c r="A10" s="225" t="s">
        <v>3</v>
      </c>
      <c r="B10" s="225"/>
      <c r="C10" s="225"/>
      <c r="D10" s="225"/>
      <c r="E10" s="225"/>
      <c r="F10" s="225"/>
      <c r="G10" s="225"/>
      <c r="H10" s="225"/>
      <c r="I10" s="225"/>
      <c r="J10" s="225"/>
    </row>
    <row r="11" spans="1:10" ht="44.25" customHeight="1" x14ac:dyDescent="0.2">
      <c r="A11" s="228" t="s">
        <v>302</v>
      </c>
      <c r="B11" s="228"/>
      <c r="C11" s="228"/>
      <c r="D11" s="228"/>
      <c r="E11" s="228"/>
      <c r="F11" s="228"/>
      <c r="G11" s="228"/>
      <c r="H11" s="228"/>
      <c r="I11" s="228"/>
      <c r="J11" s="228"/>
    </row>
    <row r="12" spans="1:10" ht="14.25" x14ac:dyDescent="0.2">
      <c r="A12" s="111"/>
      <c r="B12" s="111"/>
      <c r="C12" s="111"/>
      <c r="D12" s="111"/>
      <c r="E12" s="111"/>
      <c r="F12" s="111"/>
      <c r="G12" s="111"/>
      <c r="H12" s="111"/>
      <c r="I12" s="109"/>
      <c r="J12" s="109"/>
    </row>
    <row r="13" spans="1:10" ht="15" x14ac:dyDescent="0.25">
      <c r="A13" s="225" t="s">
        <v>229</v>
      </c>
      <c r="B13" s="225"/>
      <c r="C13" s="225"/>
      <c r="D13" s="225"/>
      <c r="E13" s="225"/>
      <c r="F13" s="225"/>
      <c r="G13" s="225"/>
      <c r="H13" s="225"/>
      <c r="I13" s="225"/>
      <c r="J13" s="225"/>
    </row>
    <row r="14" spans="1:10" ht="45" customHeight="1" x14ac:dyDescent="0.2">
      <c r="A14" s="228" t="s">
        <v>230</v>
      </c>
      <c r="B14" s="228"/>
      <c r="C14" s="228"/>
      <c r="D14" s="228"/>
      <c r="E14" s="228"/>
      <c r="F14" s="228"/>
      <c r="G14" s="228"/>
      <c r="H14" s="228"/>
      <c r="I14" s="228"/>
      <c r="J14" s="228"/>
    </row>
    <row r="15" spans="1:10" ht="24.75" customHeight="1" x14ac:dyDescent="0.2">
      <c r="A15" s="116"/>
      <c r="B15" s="116"/>
      <c r="C15" s="116"/>
      <c r="D15" s="116"/>
      <c r="E15" s="116"/>
      <c r="F15" s="116"/>
      <c r="G15" s="116"/>
      <c r="H15" s="116"/>
      <c r="I15" s="116"/>
      <c r="J15" s="116"/>
    </row>
    <row r="16" spans="1:10" ht="14.25" x14ac:dyDescent="0.2">
      <c r="A16" s="111"/>
      <c r="B16" s="111"/>
      <c r="C16" s="111"/>
      <c r="D16" s="111"/>
      <c r="E16" s="111"/>
      <c r="F16" s="111"/>
      <c r="G16" s="111"/>
      <c r="H16" s="111"/>
      <c r="I16" s="109" t="s">
        <v>303</v>
      </c>
      <c r="J16" s="109" t="s">
        <v>260</v>
      </c>
    </row>
    <row r="17" spans="1:10" ht="14.25" x14ac:dyDescent="0.2">
      <c r="A17" s="111" t="s">
        <v>217</v>
      </c>
      <c r="B17" s="112" t="s">
        <v>231</v>
      </c>
      <c r="C17" s="112"/>
      <c r="D17" s="112"/>
      <c r="E17" s="112"/>
      <c r="F17" s="112"/>
      <c r="G17" s="112"/>
      <c r="H17" s="112"/>
      <c r="I17" s="132">
        <v>0</v>
      </c>
      <c r="J17" s="141">
        <v>0</v>
      </c>
    </row>
    <row r="18" spans="1:10" ht="14.25" x14ac:dyDescent="0.2">
      <c r="A18" s="111" t="s">
        <v>218</v>
      </c>
      <c r="B18" s="112" t="s">
        <v>232</v>
      </c>
      <c r="C18" s="112"/>
      <c r="D18" s="112"/>
      <c r="E18" s="112"/>
      <c r="F18" s="112"/>
      <c r="G18" s="112"/>
      <c r="H18" s="112"/>
      <c r="I18" s="133">
        <v>0</v>
      </c>
      <c r="J18" s="130">
        <v>0</v>
      </c>
    </row>
    <row r="19" spans="1:10" ht="14.25" x14ac:dyDescent="0.2">
      <c r="A19" s="111" t="s">
        <v>219</v>
      </c>
      <c r="B19" s="112" t="s">
        <v>233</v>
      </c>
      <c r="C19" s="112"/>
      <c r="D19" s="112"/>
      <c r="E19" s="112"/>
      <c r="F19" s="112"/>
      <c r="G19" s="112"/>
      <c r="H19" s="112"/>
      <c r="I19" s="133">
        <v>0</v>
      </c>
      <c r="J19" s="130">
        <v>12000</v>
      </c>
    </row>
    <row r="20" spans="1:10" ht="14.25" x14ac:dyDescent="0.2">
      <c r="A20" s="111" t="s">
        <v>220</v>
      </c>
      <c r="B20" s="112" t="s">
        <v>234</v>
      </c>
      <c r="C20" s="112"/>
      <c r="D20" s="112"/>
      <c r="E20" s="112"/>
      <c r="F20" s="112"/>
      <c r="G20" s="112"/>
      <c r="H20" s="112"/>
      <c r="I20" s="133">
        <v>0</v>
      </c>
      <c r="J20" s="130">
        <v>0</v>
      </c>
    </row>
    <row r="21" spans="1:10" ht="14.25" x14ac:dyDescent="0.2">
      <c r="A21" s="111" t="s">
        <v>221</v>
      </c>
      <c r="B21" s="112" t="s">
        <v>235</v>
      </c>
      <c r="C21" s="112"/>
      <c r="D21" s="112"/>
      <c r="E21" s="112"/>
      <c r="F21" s="112"/>
      <c r="G21" s="112"/>
      <c r="H21" s="112"/>
      <c r="I21" s="133">
        <v>0</v>
      </c>
      <c r="J21" s="130">
        <v>6000</v>
      </c>
    </row>
    <row r="22" spans="1:10" ht="14.25" x14ac:dyDescent="0.2">
      <c r="A22" s="111" t="s">
        <v>222</v>
      </c>
      <c r="B22" s="112" t="s">
        <v>236</v>
      </c>
      <c r="C22" s="112"/>
      <c r="D22" s="112"/>
      <c r="E22" s="112"/>
      <c r="F22" s="112"/>
      <c r="G22" s="112"/>
      <c r="H22" s="112"/>
      <c r="I22" s="133">
        <v>0</v>
      </c>
      <c r="J22" s="130">
        <v>0</v>
      </c>
    </row>
    <row r="23" spans="1:10" ht="14.25" x14ac:dyDescent="0.2">
      <c r="A23" s="111" t="s">
        <v>223</v>
      </c>
      <c r="B23" s="112" t="s">
        <v>237</v>
      </c>
      <c r="C23" s="112"/>
      <c r="D23" s="112"/>
      <c r="E23" s="112"/>
      <c r="F23" s="112"/>
      <c r="G23" s="112"/>
      <c r="H23" s="112"/>
      <c r="I23" s="133">
        <v>0</v>
      </c>
      <c r="J23" s="130">
        <v>0</v>
      </c>
    </row>
    <row r="24" spans="1:10" ht="14.25" x14ac:dyDescent="0.2">
      <c r="A24" s="111" t="s">
        <v>225</v>
      </c>
      <c r="B24" s="112" t="s">
        <v>238</v>
      </c>
      <c r="C24" s="112"/>
      <c r="D24" s="112"/>
      <c r="E24" s="112"/>
      <c r="F24" s="112"/>
      <c r="G24" s="112"/>
      <c r="H24" s="113"/>
      <c r="I24" s="133">
        <v>0</v>
      </c>
      <c r="J24" s="130">
        <v>0</v>
      </c>
    </row>
    <row r="25" spans="1:10" ht="14.25" x14ac:dyDescent="0.2">
      <c r="A25" s="111" t="s">
        <v>226</v>
      </c>
      <c r="B25" s="112" t="s">
        <v>240</v>
      </c>
      <c r="C25" s="112"/>
      <c r="D25" s="112"/>
      <c r="E25" s="112"/>
      <c r="F25" s="112"/>
      <c r="G25" s="112"/>
      <c r="H25" s="112"/>
      <c r="I25" s="133">
        <v>0</v>
      </c>
      <c r="J25" s="130">
        <v>12000</v>
      </c>
    </row>
    <row r="26" spans="1:10" ht="15" x14ac:dyDescent="0.25">
      <c r="A26" s="225" t="s">
        <v>227</v>
      </c>
      <c r="B26" s="225"/>
      <c r="C26" s="225"/>
      <c r="D26" s="225"/>
      <c r="E26" s="105"/>
      <c r="F26" s="105"/>
      <c r="G26" s="105"/>
      <c r="H26" s="105"/>
      <c r="I26" s="114">
        <v>75000</v>
      </c>
      <c r="J26" s="114">
        <f>SUM(J17:J25)</f>
        <v>30000</v>
      </c>
    </row>
    <row r="27" spans="1:10" ht="14.25" x14ac:dyDescent="0.2">
      <c r="A27" s="115"/>
      <c r="B27" s="115"/>
      <c r="C27" s="115"/>
      <c r="D27" s="115"/>
      <c r="E27" s="115"/>
      <c r="F27" s="115"/>
      <c r="G27" s="115"/>
      <c r="H27" s="115"/>
      <c r="I27" s="109"/>
      <c r="J27" s="109"/>
    </row>
    <row r="28" spans="1:10" ht="15" x14ac:dyDescent="0.25">
      <c r="A28" s="225" t="s">
        <v>241</v>
      </c>
      <c r="B28" s="225"/>
      <c r="C28" s="225"/>
      <c r="D28" s="225"/>
      <c r="E28" s="225"/>
      <c r="F28" s="225"/>
      <c r="G28" s="225"/>
      <c r="H28" s="225"/>
      <c r="I28" s="225"/>
      <c r="J28" s="105"/>
    </row>
    <row r="29" spans="1:10" ht="2.25" customHeight="1" x14ac:dyDescent="0.25">
      <c r="A29" s="225"/>
      <c r="B29" s="225"/>
      <c r="C29" s="225"/>
      <c r="D29" s="225"/>
      <c r="E29" s="225"/>
      <c r="F29" s="225"/>
      <c r="G29" s="225"/>
      <c r="H29" s="225"/>
      <c r="I29" s="225"/>
      <c r="J29" s="105"/>
    </row>
    <row r="30" spans="1:10" ht="54.75" customHeight="1" x14ac:dyDescent="0.2">
      <c r="A30" s="228" t="s">
        <v>304</v>
      </c>
      <c r="B30" s="228"/>
      <c r="C30" s="228"/>
      <c r="D30" s="228"/>
      <c r="E30" s="228"/>
      <c r="F30" s="228"/>
      <c r="G30" s="228"/>
      <c r="H30" s="228"/>
      <c r="I30" s="228"/>
      <c r="J30" s="228"/>
    </row>
    <row r="31" spans="1:10" ht="14.25" x14ac:dyDescent="0.2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 ht="20.25" customHeight="1" x14ac:dyDescent="0.2">
      <c r="A32" s="227" t="s">
        <v>324</v>
      </c>
      <c r="B32" s="227"/>
      <c r="C32" s="227"/>
      <c r="D32" s="227"/>
      <c r="E32" s="227"/>
      <c r="F32" s="227"/>
      <c r="G32" s="227"/>
      <c r="H32" s="227"/>
      <c r="I32" s="227"/>
      <c r="J32" s="227"/>
    </row>
    <row r="33" spans="1:10" ht="14.25" x14ac:dyDescent="0.2">
      <c r="A33" s="230" t="s">
        <v>325</v>
      </c>
      <c r="B33" s="230"/>
      <c r="C33" s="230"/>
      <c r="D33" s="230"/>
      <c r="E33" s="230"/>
      <c r="F33" s="230"/>
      <c r="G33" s="230"/>
      <c r="H33" s="230"/>
      <c r="I33" s="230"/>
      <c r="J33" s="230"/>
    </row>
    <row r="34" spans="1:10" ht="14.25" x14ac:dyDescent="0.2">
      <c r="A34" s="109" t="s">
        <v>315</v>
      </c>
      <c r="B34" s="109"/>
      <c r="C34" s="109"/>
      <c r="D34" s="109"/>
      <c r="E34" s="231" t="s">
        <v>326</v>
      </c>
      <c r="F34" s="231"/>
      <c r="G34" s="231"/>
      <c r="H34" s="231"/>
      <c r="I34" s="231"/>
      <c r="J34" s="231"/>
    </row>
    <row r="35" spans="1:10" ht="18.75" customHeight="1" x14ac:dyDescent="0.2">
      <c r="A35" s="109"/>
      <c r="B35" s="109"/>
      <c r="C35" s="109"/>
      <c r="D35" s="109"/>
      <c r="E35" s="109"/>
      <c r="F35" s="109"/>
      <c r="G35" s="116"/>
      <c r="H35" s="116"/>
      <c r="I35" s="116"/>
      <c r="J35" s="109"/>
    </row>
    <row r="36" spans="1:10" ht="14.25" x14ac:dyDescent="0.2">
      <c r="A36" s="109"/>
      <c r="B36" s="109"/>
      <c r="C36" s="109"/>
      <c r="D36" s="109"/>
      <c r="E36" s="109"/>
      <c r="F36" s="229"/>
      <c r="G36" s="229"/>
      <c r="H36" s="229"/>
      <c r="I36" s="115"/>
      <c r="J36" s="109"/>
    </row>
  </sheetData>
  <mergeCells count="16">
    <mergeCell ref="F36:H36"/>
    <mergeCell ref="A6:J6"/>
    <mergeCell ref="A8:J8"/>
    <mergeCell ref="A11:J11"/>
    <mergeCell ref="A14:J14"/>
    <mergeCell ref="A33:J33"/>
    <mergeCell ref="E34:J34"/>
    <mergeCell ref="A1:D1"/>
    <mergeCell ref="A3:D3"/>
    <mergeCell ref="A4:D4"/>
    <mergeCell ref="A32:J32"/>
    <mergeCell ref="A26:D26"/>
    <mergeCell ref="A30:J30"/>
    <mergeCell ref="A28:I29"/>
    <mergeCell ref="A10:J10"/>
    <mergeCell ref="A13:J13"/>
  </mergeCells>
  <phoneticPr fontId="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0"/>
  <sheetViews>
    <sheetView workbookViewId="0">
      <selection activeCell="F8" sqref="F8"/>
    </sheetView>
  </sheetViews>
  <sheetFormatPr defaultRowHeight="12.75" x14ac:dyDescent="0.2"/>
  <cols>
    <col min="1" max="1" width="7.28515625" customWidth="1"/>
    <col min="7" max="7" width="0.5703125" customWidth="1"/>
    <col min="8" max="8" width="12.85546875" customWidth="1"/>
    <col min="9" max="9" width="18.5703125" customWidth="1"/>
  </cols>
  <sheetData>
    <row r="1" spans="1:10" ht="15" x14ac:dyDescent="0.25">
      <c r="A1" s="225" t="s">
        <v>0</v>
      </c>
      <c r="B1" s="225"/>
      <c r="C1" s="225"/>
      <c r="D1" s="225"/>
    </row>
    <row r="2" spans="1:10" ht="15" x14ac:dyDescent="0.25">
      <c r="A2" s="106" t="s">
        <v>1</v>
      </c>
      <c r="B2" s="106"/>
      <c r="C2" s="106"/>
    </row>
    <row r="3" spans="1:10" ht="15" x14ac:dyDescent="0.25">
      <c r="A3" s="225" t="s">
        <v>2</v>
      </c>
      <c r="B3" s="225"/>
      <c r="C3" s="225"/>
      <c r="D3" s="225"/>
      <c r="F3" s="107"/>
    </row>
    <row r="4" spans="1:10" ht="15" x14ac:dyDescent="0.25">
      <c r="A4" s="225" t="s">
        <v>213</v>
      </c>
      <c r="B4" s="225"/>
      <c r="C4" s="225"/>
      <c r="D4" s="225"/>
      <c r="F4" s="107"/>
    </row>
    <row r="6" spans="1:10" x14ac:dyDescent="0.2">
      <c r="A6" s="201" t="s">
        <v>299</v>
      </c>
      <c r="B6" s="197" t="s">
        <v>327</v>
      </c>
    </row>
    <row r="7" spans="1:10" x14ac:dyDescent="0.2">
      <c r="A7" t="s">
        <v>308</v>
      </c>
      <c r="B7" t="s">
        <v>328</v>
      </c>
    </row>
    <row r="8" spans="1:10" x14ac:dyDescent="0.2">
      <c r="A8" t="s">
        <v>315</v>
      </c>
    </row>
    <row r="9" spans="1:10" ht="87" customHeight="1" x14ac:dyDescent="0.2">
      <c r="A9" s="228" t="s">
        <v>329</v>
      </c>
      <c r="B9" s="228"/>
      <c r="C9" s="228"/>
      <c r="D9" s="228"/>
      <c r="E9" s="228"/>
      <c r="F9" s="228"/>
      <c r="G9" s="228"/>
      <c r="H9" s="228"/>
      <c r="I9" s="228"/>
      <c r="J9" s="110"/>
    </row>
    <row r="10" spans="1:10" ht="7.5" customHeight="1" x14ac:dyDescent="0.2"/>
    <row r="11" spans="1:10" ht="42.75" customHeight="1" x14ac:dyDescent="0.25">
      <c r="A11" s="235" t="s">
        <v>307</v>
      </c>
      <c r="B11" s="235"/>
      <c r="C11" s="235"/>
      <c r="D11" s="235"/>
      <c r="E11" s="235"/>
      <c r="F11" s="235"/>
      <c r="G11" s="235"/>
      <c r="H11" s="235"/>
      <c r="I11" s="235"/>
      <c r="J11" s="235"/>
    </row>
    <row r="12" spans="1:10" ht="15.75" x14ac:dyDescent="0.25">
      <c r="A12" s="117"/>
      <c r="B12" s="117"/>
      <c r="C12" s="117"/>
      <c r="D12" s="117"/>
      <c r="E12" s="117"/>
      <c r="F12" s="117"/>
      <c r="G12" s="117"/>
      <c r="H12" s="117"/>
      <c r="I12" s="117"/>
      <c r="J12" s="117"/>
    </row>
    <row r="13" spans="1:10" x14ac:dyDescent="0.2">
      <c r="A13" s="203" t="s">
        <v>242</v>
      </c>
      <c r="B13" s="203"/>
      <c r="C13" s="203"/>
      <c r="D13" s="203"/>
      <c r="E13" s="203"/>
      <c r="F13" s="203"/>
      <c r="G13" s="203"/>
      <c r="H13" s="203"/>
      <c r="I13" s="203"/>
      <c r="J13" s="2"/>
    </row>
    <row r="14" spans="1:10" ht="51" customHeight="1" x14ac:dyDescent="0.2">
      <c r="A14" s="204" t="s">
        <v>306</v>
      </c>
      <c r="B14" s="204"/>
      <c r="C14" s="204"/>
      <c r="D14" s="204"/>
      <c r="E14" s="204"/>
      <c r="F14" s="204"/>
      <c r="G14" s="204"/>
      <c r="H14" s="204"/>
      <c r="I14" s="204"/>
      <c r="J14" s="118"/>
    </row>
    <row r="15" spans="1:10" x14ac:dyDescent="0.2">
      <c r="A15" s="21"/>
      <c r="B15" s="21"/>
      <c r="C15" s="21"/>
      <c r="D15" s="21"/>
      <c r="E15" s="21"/>
      <c r="F15" s="21"/>
      <c r="G15" s="21"/>
      <c r="H15" s="21"/>
    </row>
    <row r="16" spans="1:10" x14ac:dyDescent="0.2">
      <c r="A16" s="203" t="s">
        <v>228</v>
      </c>
      <c r="B16" s="203"/>
      <c r="C16" s="203"/>
      <c r="D16" s="203"/>
      <c r="E16" s="203"/>
      <c r="F16" s="203"/>
      <c r="G16" s="203"/>
      <c r="H16" s="203"/>
      <c r="I16" s="203"/>
      <c r="J16" s="203"/>
    </row>
    <row r="17" spans="1:18" x14ac:dyDescent="0.2">
      <c r="A17" s="21"/>
      <c r="B17" s="21"/>
      <c r="C17" s="21"/>
      <c r="D17" s="21"/>
      <c r="E17" s="21"/>
      <c r="F17" s="21"/>
      <c r="G17" s="21"/>
      <c r="H17" s="21"/>
    </row>
    <row r="18" spans="1:18" x14ac:dyDescent="0.2">
      <c r="A18" s="21"/>
      <c r="B18" s="119" t="s">
        <v>243</v>
      </c>
      <c r="C18" s="119"/>
      <c r="D18" s="119"/>
      <c r="E18" s="119"/>
      <c r="F18" s="119"/>
      <c r="G18" s="119"/>
      <c r="H18" s="119" t="s">
        <v>305</v>
      </c>
      <c r="I18" s="140" t="s">
        <v>261</v>
      </c>
    </row>
    <row r="19" spans="1:18" x14ac:dyDescent="0.2">
      <c r="A19" s="21"/>
    </row>
    <row r="20" spans="1:18" x14ac:dyDescent="0.2">
      <c r="A20" s="21" t="s">
        <v>217</v>
      </c>
      <c r="B20" s="89" t="s">
        <v>244</v>
      </c>
      <c r="C20" s="89"/>
      <c r="D20" s="89"/>
      <c r="E20" s="89"/>
      <c r="F20" s="89"/>
      <c r="G20" s="89"/>
      <c r="H20" s="120">
        <v>5000</v>
      </c>
      <c r="I20" s="121">
        <v>5000</v>
      </c>
      <c r="J20" s="121"/>
    </row>
    <row r="21" spans="1:18" x14ac:dyDescent="0.2">
      <c r="A21" s="21" t="s">
        <v>218</v>
      </c>
      <c r="B21" s="89" t="s">
        <v>111</v>
      </c>
      <c r="C21" s="89"/>
      <c r="D21" s="89"/>
      <c r="E21" s="89"/>
      <c r="F21" s="89"/>
      <c r="G21" s="89"/>
      <c r="H21" s="122">
        <v>20000</v>
      </c>
      <c r="I21" s="121">
        <v>20000</v>
      </c>
      <c r="J21" s="121"/>
    </row>
    <row r="22" spans="1:18" x14ac:dyDescent="0.2">
      <c r="A22" s="21" t="s">
        <v>219</v>
      </c>
      <c r="B22" s="89" t="s">
        <v>278</v>
      </c>
      <c r="C22" s="89"/>
      <c r="D22" s="89"/>
      <c r="E22" s="89"/>
      <c r="F22" s="89"/>
      <c r="G22" s="89"/>
      <c r="H22" s="122">
        <v>22000</v>
      </c>
      <c r="I22" s="121">
        <v>20000</v>
      </c>
      <c r="J22" s="121"/>
      <c r="L22" s="123"/>
      <c r="M22" s="89"/>
      <c r="N22" s="89"/>
      <c r="O22" s="89"/>
      <c r="P22" s="89"/>
      <c r="Q22" s="89"/>
      <c r="R22" s="89"/>
    </row>
    <row r="23" spans="1:18" x14ac:dyDescent="0.2">
      <c r="A23" s="21" t="s">
        <v>220</v>
      </c>
      <c r="B23" s="89" t="s">
        <v>112</v>
      </c>
      <c r="C23" s="89"/>
      <c r="D23" s="89"/>
      <c r="E23" s="89"/>
      <c r="F23" s="89"/>
      <c r="G23" s="89"/>
      <c r="H23" s="122">
        <v>5000</v>
      </c>
      <c r="I23" s="121">
        <v>0</v>
      </c>
      <c r="J23" s="121"/>
      <c r="L23" s="123"/>
      <c r="M23" s="89"/>
      <c r="N23" s="89"/>
      <c r="O23" s="89"/>
      <c r="P23" s="89"/>
      <c r="Q23" s="89"/>
      <c r="R23" s="89"/>
    </row>
    <row r="24" spans="1:18" x14ac:dyDescent="0.2">
      <c r="A24" s="21" t="s">
        <v>221</v>
      </c>
      <c r="B24" s="89" t="s">
        <v>117</v>
      </c>
      <c r="C24" s="89"/>
      <c r="D24" s="89"/>
      <c r="E24" s="89"/>
      <c r="F24" s="89"/>
      <c r="G24" s="89"/>
      <c r="H24" s="122">
        <v>60000</v>
      </c>
      <c r="I24" s="121">
        <v>60000</v>
      </c>
      <c r="J24" s="121"/>
      <c r="L24" s="123"/>
      <c r="M24" s="89"/>
      <c r="N24" s="89"/>
      <c r="O24" s="89"/>
      <c r="P24" s="89"/>
      <c r="Q24" s="89"/>
      <c r="R24" s="89"/>
    </row>
    <row r="25" spans="1:18" x14ac:dyDescent="0.2">
      <c r="A25" s="21" t="s">
        <v>222</v>
      </c>
      <c r="B25" s="89" t="s">
        <v>119</v>
      </c>
      <c r="C25" s="89"/>
      <c r="D25" s="89"/>
      <c r="E25" s="89"/>
      <c r="F25" s="89"/>
      <c r="G25" s="89"/>
      <c r="H25" s="122">
        <v>50000</v>
      </c>
      <c r="I25" s="121">
        <v>41000</v>
      </c>
      <c r="J25" s="121"/>
      <c r="L25" s="123"/>
      <c r="M25" s="89"/>
      <c r="N25" s="89"/>
      <c r="O25" s="89"/>
      <c r="P25" s="89"/>
      <c r="Q25" s="89"/>
      <c r="R25" s="89"/>
    </row>
    <row r="26" spans="1:18" x14ac:dyDescent="0.2">
      <c r="A26" s="21" t="s">
        <v>223</v>
      </c>
      <c r="B26" s="89" t="s">
        <v>113</v>
      </c>
      <c r="C26" s="89"/>
      <c r="D26" s="89"/>
      <c r="E26" s="89"/>
      <c r="F26" s="89"/>
      <c r="G26" s="89"/>
      <c r="H26" s="122">
        <v>100000</v>
      </c>
      <c r="I26" s="121">
        <v>100000</v>
      </c>
      <c r="J26" s="121"/>
      <c r="L26" s="123"/>
      <c r="M26" s="89"/>
      <c r="N26" s="89"/>
      <c r="O26" s="89"/>
      <c r="P26" s="89"/>
      <c r="Q26" s="89"/>
      <c r="R26" s="89"/>
    </row>
    <row r="27" spans="1:18" x14ac:dyDescent="0.2">
      <c r="A27" s="21" t="s">
        <v>225</v>
      </c>
      <c r="B27" s="89" t="s">
        <v>245</v>
      </c>
      <c r="C27" s="89"/>
      <c r="D27" s="89"/>
      <c r="E27" s="89"/>
      <c r="F27" s="89"/>
      <c r="G27" s="89"/>
      <c r="H27" s="122">
        <v>480000</v>
      </c>
      <c r="I27" s="121">
        <v>450000</v>
      </c>
      <c r="J27" s="121"/>
      <c r="L27" s="123"/>
      <c r="M27" s="89"/>
      <c r="N27" s="89"/>
      <c r="O27" s="89"/>
      <c r="P27" s="89"/>
      <c r="Q27" s="89"/>
      <c r="R27" s="89"/>
    </row>
    <row r="28" spans="1:18" x14ac:dyDescent="0.2">
      <c r="A28" s="21" t="s">
        <v>226</v>
      </c>
      <c r="B28" s="89" t="s">
        <v>114</v>
      </c>
      <c r="C28" s="89"/>
      <c r="D28" s="89"/>
      <c r="E28" s="89"/>
      <c r="F28" s="89"/>
      <c r="G28" s="89"/>
      <c r="H28" s="122">
        <v>68000</v>
      </c>
      <c r="I28" s="121">
        <v>78900</v>
      </c>
      <c r="J28" s="121"/>
      <c r="L28" s="123"/>
      <c r="M28" s="89"/>
      <c r="N28" s="89"/>
      <c r="O28" s="89"/>
      <c r="P28" s="89"/>
      <c r="Q28" s="89"/>
      <c r="R28" s="89"/>
    </row>
    <row r="29" spans="1:18" x14ac:dyDescent="0.2">
      <c r="A29" s="21" t="s">
        <v>239</v>
      </c>
      <c r="B29" s="89" t="s">
        <v>115</v>
      </c>
      <c r="C29" s="89"/>
      <c r="D29" s="89"/>
      <c r="E29" s="89"/>
      <c r="F29" s="89"/>
      <c r="G29" s="89"/>
      <c r="H29" s="122">
        <v>15000</v>
      </c>
      <c r="I29" s="121">
        <v>15000</v>
      </c>
      <c r="J29" s="121"/>
      <c r="L29" s="123"/>
      <c r="M29" s="89"/>
      <c r="N29" s="89"/>
      <c r="O29" s="89"/>
      <c r="P29" s="89"/>
      <c r="Q29" s="89"/>
      <c r="R29" s="89"/>
    </row>
    <row r="30" spans="1:18" x14ac:dyDescent="0.2">
      <c r="A30" s="21" t="s">
        <v>246</v>
      </c>
      <c r="B30" s="89" t="s">
        <v>116</v>
      </c>
      <c r="C30" s="89"/>
      <c r="D30" s="89"/>
      <c r="E30" s="89"/>
      <c r="F30" s="89"/>
      <c r="G30" s="89"/>
      <c r="H30" s="122">
        <v>30000</v>
      </c>
      <c r="I30" s="121">
        <v>30000</v>
      </c>
      <c r="J30" s="121"/>
      <c r="L30" s="123"/>
      <c r="M30" s="89"/>
      <c r="N30" s="89"/>
      <c r="O30" s="89"/>
      <c r="P30" s="89"/>
      <c r="Q30" s="89"/>
      <c r="R30" s="89"/>
    </row>
    <row r="31" spans="1:18" x14ac:dyDescent="0.2">
      <c r="A31" s="203" t="s">
        <v>227</v>
      </c>
      <c r="B31" s="203"/>
      <c r="C31" s="2"/>
      <c r="D31" s="2"/>
      <c r="E31" s="2"/>
      <c r="F31" s="2"/>
      <c r="G31" s="2"/>
      <c r="H31" s="124">
        <f>SUM(H20:H30)</f>
        <v>855000</v>
      </c>
      <c r="I31" s="125">
        <f>SUM(I20:I30)</f>
        <v>819900</v>
      </c>
      <c r="J31" s="125"/>
    </row>
    <row r="32" spans="1:18" x14ac:dyDescent="0.2">
      <c r="A32" s="3"/>
      <c r="B32" s="3"/>
      <c r="C32" s="3"/>
      <c r="D32" s="3"/>
      <c r="E32" s="3"/>
      <c r="F32" s="3"/>
      <c r="G32" s="3"/>
      <c r="H32" s="3"/>
    </row>
    <row r="33" spans="1:10" ht="9.75" customHeight="1" x14ac:dyDescent="0.2">
      <c r="A33" s="233" t="s">
        <v>247</v>
      </c>
      <c r="B33" s="233"/>
      <c r="C33" s="233"/>
      <c r="D33" s="233"/>
      <c r="E33" s="233"/>
      <c r="F33" s="233"/>
      <c r="G33" s="233"/>
      <c r="H33" s="233"/>
      <c r="I33" s="233"/>
      <c r="J33" s="2"/>
    </row>
    <row r="34" spans="1:10" ht="39.75" customHeight="1" x14ac:dyDescent="0.2">
      <c r="A34" s="233" t="s">
        <v>330</v>
      </c>
      <c r="B34" s="233"/>
      <c r="C34" s="233"/>
      <c r="D34" s="233"/>
      <c r="E34" s="233"/>
      <c r="F34" s="233"/>
      <c r="G34" s="233"/>
      <c r="H34" s="233"/>
      <c r="I34" s="233"/>
      <c r="J34" s="118"/>
    </row>
    <row r="35" spans="1:10" ht="32.25" customHeight="1" x14ac:dyDescent="0.2">
      <c r="A35" s="196"/>
      <c r="B35" s="196"/>
      <c r="C35" s="196"/>
      <c r="D35" s="196"/>
      <c r="E35" s="196"/>
      <c r="F35" s="196"/>
      <c r="G35" s="196"/>
      <c r="H35" s="196"/>
      <c r="I35" s="196"/>
      <c r="J35" s="3"/>
    </row>
    <row r="36" spans="1:10" x14ac:dyDescent="0.2">
      <c r="A36" s="198"/>
      <c r="B36" s="198"/>
      <c r="C36" s="198"/>
      <c r="D36" s="233" t="s">
        <v>334</v>
      </c>
      <c r="E36" s="233"/>
      <c r="F36" s="233"/>
      <c r="G36" s="233"/>
      <c r="H36" s="233"/>
      <c r="I36" s="198"/>
      <c r="J36" s="126"/>
    </row>
    <row r="37" spans="1:10" x14ac:dyDescent="0.2">
      <c r="A37" s="196"/>
      <c r="B37" s="196"/>
      <c r="C37" s="196"/>
      <c r="D37" s="203" t="s">
        <v>336</v>
      </c>
      <c r="E37" s="203"/>
      <c r="F37" s="203"/>
      <c r="G37" s="203"/>
      <c r="H37" s="203"/>
      <c r="I37" s="196"/>
      <c r="J37" s="3"/>
    </row>
    <row r="38" spans="1:10" x14ac:dyDescent="0.2">
      <c r="A38" s="140"/>
      <c r="B38" s="140"/>
      <c r="C38" s="140"/>
      <c r="D38" s="234" t="s">
        <v>335</v>
      </c>
      <c r="E38" s="234"/>
      <c r="F38" s="234"/>
      <c r="G38" s="234"/>
      <c r="H38" s="234"/>
      <c r="I38" s="140"/>
    </row>
    <row r="39" spans="1:10" x14ac:dyDescent="0.2">
      <c r="F39" s="53"/>
      <c r="G39" s="53"/>
      <c r="H39" s="53"/>
      <c r="I39" s="53"/>
    </row>
    <row r="40" spans="1:10" x14ac:dyDescent="0.2">
      <c r="E40" s="232"/>
      <c r="F40" s="232"/>
      <c r="G40" s="232"/>
      <c r="H40" s="127"/>
      <c r="I40" s="127"/>
    </row>
  </sheetData>
  <mergeCells count="15">
    <mergeCell ref="A1:D1"/>
    <mergeCell ref="A3:D3"/>
    <mergeCell ref="A4:D4"/>
    <mergeCell ref="A31:B31"/>
    <mergeCell ref="A9:I9"/>
    <mergeCell ref="A11:J11"/>
    <mergeCell ref="A14:I14"/>
    <mergeCell ref="E40:G40"/>
    <mergeCell ref="D36:H36"/>
    <mergeCell ref="D37:H37"/>
    <mergeCell ref="A33:I33"/>
    <mergeCell ref="A13:I13"/>
    <mergeCell ref="A16:J16"/>
    <mergeCell ref="A34:I34"/>
    <mergeCell ref="D38:H38"/>
  </mergeCells>
  <phoneticPr fontId="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8"/>
  <sheetViews>
    <sheetView workbookViewId="0">
      <selection activeCell="O9" sqref="O9"/>
    </sheetView>
  </sheetViews>
  <sheetFormatPr defaultRowHeight="12.75" x14ac:dyDescent="0.2"/>
  <cols>
    <col min="1" max="1" width="6.85546875" customWidth="1"/>
    <col min="6" max="6" width="11.5703125" customWidth="1"/>
    <col min="7" max="7" width="13.140625" customWidth="1"/>
    <col min="8" max="8" width="13" customWidth="1"/>
    <col min="9" max="10" width="9.140625" hidden="1" customWidth="1"/>
    <col min="11" max="11" width="0.85546875" hidden="1" customWidth="1"/>
  </cols>
  <sheetData>
    <row r="1" spans="1:11" ht="15" x14ac:dyDescent="0.25">
      <c r="A1" s="226" t="s">
        <v>0</v>
      </c>
      <c r="B1" s="226"/>
      <c r="C1" s="226"/>
      <c r="D1" s="226"/>
    </row>
    <row r="2" spans="1:11" ht="15" x14ac:dyDescent="0.25">
      <c r="A2" s="236" t="s">
        <v>1</v>
      </c>
      <c r="B2" s="236"/>
      <c r="C2" s="236"/>
      <c r="D2" s="236"/>
      <c r="E2" s="236"/>
    </row>
    <row r="3" spans="1:11" ht="15" x14ac:dyDescent="0.25">
      <c r="A3" s="226" t="s">
        <v>2</v>
      </c>
      <c r="B3" s="226"/>
      <c r="C3" s="226"/>
      <c r="D3" s="226"/>
      <c r="G3" s="107"/>
    </row>
    <row r="4" spans="1:11" ht="15" x14ac:dyDescent="0.25">
      <c r="A4" s="226" t="s">
        <v>213</v>
      </c>
      <c r="B4" s="226"/>
      <c r="C4" s="226"/>
      <c r="D4" s="226"/>
      <c r="G4" s="107"/>
    </row>
    <row r="6" spans="1:11" ht="14.25" x14ac:dyDescent="0.2">
      <c r="A6" s="109" t="s">
        <v>332</v>
      </c>
      <c r="D6" s="128"/>
    </row>
    <row r="7" spans="1:11" ht="14.25" x14ac:dyDescent="0.2">
      <c r="A7" s="109" t="s">
        <v>331</v>
      </c>
    </row>
    <row r="8" spans="1:11" ht="14.25" x14ac:dyDescent="0.2">
      <c r="A8" s="109" t="s">
        <v>315</v>
      </c>
    </row>
    <row r="9" spans="1:11" ht="69" customHeight="1" x14ac:dyDescent="0.2">
      <c r="A9" s="228" t="s">
        <v>339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</row>
    <row r="11" spans="1:11" ht="47.25" customHeight="1" x14ac:dyDescent="0.25">
      <c r="A11" s="235" t="s">
        <v>337</v>
      </c>
      <c r="B11" s="235"/>
      <c r="C11" s="235"/>
      <c r="D11" s="235"/>
      <c r="E11" s="235"/>
      <c r="F11" s="235"/>
      <c r="G11" s="235"/>
      <c r="H11" s="235"/>
      <c r="I11" s="235"/>
      <c r="J11" s="235"/>
      <c r="K11" s="235"/>
    </row>
    <row r="12" spans="1:11" ht="15.75" x14ac:dyDescent="0.25">
      <c r="A12" s="117"/>
      <c r="B12" s="117"/>
      <c r="C12" s="117"/>
      <c r="D12" s="117"/>
      <c r="E12" s="117"/>
      <c r="F12" s="117"/>
      <c r="G12" s="117"/>
      <c r="H12" s="117"/>
      <c r="I12" s="117"/>
      <c r="J12" s="117"/>
    </row>
    <row r="13" spans="1:11" ht="15" x14ac:dyDescent="0.25">
      <c r="A13" s="207" t="s">
        <v>3</v>
      </c>
      <c r="B13" s="207"/>
      <c r="C13" s="207"/>
      <c r="D13" s="207"/>
      <c r="E13" s="207"/>
      <c r="F13" s="207"/>
      <c r="G13" s="207"/>
      <c r="H13" s="207"/>
      <c r="I13" s="207"/>
      <c r="J13" s="207"/>
    </row>
    <row r="14" spans="1:11" ht="14.25" x14ac:dyDescent="0.2">
      <c r="A14" s="110"/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1" ht="41.25" customHeight="1" x14ac:dyDescent="0.2">
      <c r="A15" s="228" t="s">
        <v>309</v>
      </c>
      <c r="B15" s="228"/>
      <c r="C15" s="228"/>
      <c r="D15" s="228"/>
      <c r="E15" s="228"/>
      <c r="F15" s="228"/>
      <c r="G15" s="228"/>
      <c r="H15" s="228"/>
      <c r="I15" s="228"/>
      <c r="J15" s="228"/>
    </row>
    <row r="16" spans="1:11" ht="14.25" x14ac:dyDescent="0.2">
      <c r="A16" s="115"/>
      <c r="B16" s="115"/>
      <c r="C16" s="115"/>
      <c r="D16" s="115"/>
      <c r="E16" s="115"/>
      <c r="F16" s="115"/>
      <c r="G16" s="115"/>
      <c r="H16" s="115"/>
      <c r="I16" s="115"/>
      <c r="J16" s="115"/>
    </row>
    <row r="17" spans="1:10" ht="15" x14ac:dyDescent="0.25">
      <c r="A17" s="225" t="s">
        <v>229</v>
      </c>
      <c r="B17" s="225"/>
      <c r="C17" s="225"/>
      <c r="D17" s="225"/>
      <c r="E17" s="225"/>
      <c r="F17" s="225"/>
      <c r="G17" s="225"/>
      <c r="H17" s="225"/>
      <c r="I17" s="225"/>
      <c r="J17" s="225"/>
    </row>
    <row r="18" spans="1:10" ht="14.25" x14ac:dyDescent="0.2">
      <c r="A18" s="111"/>
      <c r="B18" s="129"/>
      <c r="C18" s="112"/>
      <c r="D18" s="112"/>
      <c r="E18" s="112"/>
      <c r="F18" s="112"/>
      <c r="G18" s="112"/>
      <c r="H18" s="112"/>
      <c r="I18" s="130"/>
      <c r="J18" s="130"/>
    </row>
    <row r="19" spans="1:10" ht="45" customHeight="1" x14ac:dyDescent="0.2">
      <c r="A19" s="228" t="s">
        <v>248</v>
      </c>
      <c r="B19" s="228"/>
      <c r="C19" s="228"/>
      <c r="D19" s="228"/>
      <c r="E19" s="228"/>
      <c r="F19" s="228"/>
      <c r="G19" s="228"/>
      <c r="H19" s="228"/>
      <c r="I19" s="228"/>
      <c r="J19" s="110"/>
    </row>
    <row r="20" spans="1:10" ht="48.75" customHeight="1" x14ac:dyDescent="0.25">
      <c r="A20" s="116"/>
      <c r="B20" s="116"/>
      <c r="C20" s="116"/>
      <c r="D20" s="116"/>
      <c r="E20" s="116"/>
      <c r="F20" s="116"/>
      <c r="G20" s="26" t="s">
        <v>303</v>
      </c>
      <c r="H20" s="26" t="s">
        <v>261</v>
      </c>
      <c r="I20" s="116"/>
      <c r="J20" s="110"/>
    </row>
    <row r="21" spans="1:10" ht="14.25" x14ac:dyDescent="0.2">
      <c r="A21" s="115"/>
      <c r="B21" s="115"/>
      <c r="C21" s="115"/>
      <c r="D21" s="115"/>
      <c r="E21" s="115"/>
      <c r="F21" s="115"/>
      <c r="G21" s="115"/>
      <c r="H21" s="115"/>
      <c r="I21" s="115"/>
      <c r="J21" s="115"/>
    </row>
    <row r="22" spans="1:10" ht="14.25" x14ac:dyDescent="0.2">
      <c r="A22" s="111" t="s">
        <v>217</v>
      </c>
      <c r="B22" s="112" t="s">
        <v>249</v>
      </c>
      <c r="C22" s="112"/>
      <c r="D22" s="112"/>
      <c r="E22" s="112"/>
      <c r="F22" s="112"/>
      <c r="G22" s="133">
        <v>0</v>
      </c>
      <c r="H22" s="113">
        <v>15000</v>
      </c>
      <c r="I22" s="130"/>
      <c r="J22" s="130"/>
    </row>
    <row r="23" spans="1:10" ht="14.25" x14ac:dyDescent="0.2">
      <c r="A23" s="111" t="s">
        <v>218</v>
      </c>
      <c r="B23" s="112" t="s">
        <v>250</v>
      </c>
      <c r="C23" s="112"/>
      <c r="D23" s="112"/>
      <c r="E23" s="112"/>
      <c r="F23" s="112"/>
      <c r="G23" s="133">
        <v>0</v>
      </c>
      <c r="H23" s="113">
        <v>30000</v>
      </c>
      <c r="I23" s="130"/>
      <c r="J23" s="130"/>
    </row>
    <row r="24" spans="1:10" ht="14.25" x14ac:dyDescent="0.2">
      <c r="A24" s="111" t="s">
        <v>219</v>
      </c>
      <c r="B24" s="112" t="s">
        <v>251</v>
      </c>
      <c r="C24" s="112"/>
      <c r="D24" s="112"/>
      <c r="E24" s="112"/>
      <c r="F24" s="112"/>
      <c r="G24" s="133">
        <v>0</v>
      </c>
      <c r="H24" s="113">
        <v>0</v>
      </c>
      <c r="I24" s="131"/>
      <c r="J24" s="131"/>
    </row>
    <row r="25" spans="1:10" ht="14.25" x14ac:dyDescent="0.2">
      <c r="A25" s="111"/>
      <c r="B25" s="112"/>
      <c r="C25" s="112"/>
      <c r="D25" s="112"/>
      <c r="E25" s="112"/>
      <c r="F25" s="112"/>
      <c r="G25" s="113"/>
      <c r="H25" s="113"/>
      <c r="I25" s="131"/>
      <c r="J25" s="131"/>
    </row>
    <row r="26" spans="1:10" ht="15" x14ac:dyDescent="0.25">
      <c r="A26" s="225" t="s">
        <v>252</v>
      </c>
      <c r="B26" s="225"/>
      <c r="C26" s="225"/>
      <c r="D26" s="105"/>
      <c r="E26" s="105"/>
      <c r="F26" s="105"/>
      <c r="G26" s="114">
        <v>70000</v>
      </c>
      <c r="H26" s="114">
        <f>SUM(H22:H25)</f>
        <v>45000</v>
      </c>
      <c r="I26" s="131"/>
      <c r="J26" s="131"/>
    </row>
    <row r="27" spans="1:10" ht="14.25" x14ac:dyDescent="0.2">
      <c r="A27" s="111"/>
      <c r="B27" s="129"/>
      <c r="C27" s="112"/>
      <c r="D27" s="112"/>
      <c r="E27" s="112"/>
      <c r="F27" s="112"/>
      <c r="G27" s="112"/>
      <c r="H27" s="112"/>
      <c r="I27" s="130"/>
      <c r="J27" s="130"/>
    </row>
    <row r="28" spans="1:10" ht="15" x14ac:dyDescent="0.25">
      <c r="A28" s="225" t="s">
        <v>241</v>
      </c>
      <c r="B28" s="225"/>
      <c r="C28" s="225"/>
      <c r="D28" s="225"/>
      <c r="E28" s="225"/>
      <c r="F28" s="225"/>
      <c r="G28" s="225"/>
      <c r="H28" s="225"/>
      <c r="I28" s="225"/>
      <c r="J28" s="105"/>
    </row>
    <row r="29" spans="1:10" ht="14.25" x14ac:dyDescent="0.2">
      <c r="A29" s="111"/>
      <c r="B29" s="129"/>
      <c r="C29" s="112"/>
      <c r="D29" s="112"/>
      <c r="E29" s="112"/>
      <c r="F29" s="112"/>
      <c r="G29" s="112"/>
      <c r="H29" s="112"/>
      <c r="I29" s="130"/>
      <c r="J29" s="130"/>
    </row>
    <row r="30" spans="1:10" ht="57" customHeight="1" x14ac:dyDescent="0.2">
      <c r="A30" s="228" t="s">
        <v>310</v>
      </c>
      <c r="B30" s="228"/>
      <c r="C30" s="228"/>
      <c r="D30" s="228"/>
      <c r="E30" s="228"/>
      <c r="F30" s="228"/>
      <c r="G30" s="228"/>
      <c r="H30" s="228"/>
      <c r="I30" s="228"/>
      <c r="J30" s="108"/>
    </row>
    <row r="31" spans="1:10" ht="14.25" x14ac:dyDescent="0.2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 ht="14.25" x14ac:dyDescent="0.2">
      <c r="A32" s="111"/>
      <c r="B32" s="129"/>
      <c r="C32" s="115"/>
      <c r="D32" s="115"/>
      <c r="E32" s="115"/>
      <c r="F32" s="229" t="s">
        <v>285</v>
      </c>
      <c r="G32" s="229"/>
      <c r="H32" s="229"/>
      <c r="I32" s="229"/>
      <c r="J32" s="130"/>
    </row>
    <row r="33" spans="1:10" ht="14.25" x14ac:dyDescent="0.2">
      <c r="A33" s="111"/>
      <c r="B33" s="129"/>
      <c r="C33" s="112"/>
      <c r="D33" s="112"/>
      <c r="E33" s="112"/>
      <c r="F33" s="230" t="s">
        <v>333</v>
      </c>
      <c r="G33" s="230"/>
      <c r="H33" s="230"/>
      <c r="I33" s="230"/>
      <c r="J33" s="130"/>
    </row>
    <row r="34" spans="1:10" ht="14.25" x14ac:dyDescent="0.2">
      <c r="A34" s="111"/>
      <c r="B34" s="129"/>
      <c r="C34" s="115"/>
      <c r="D34" s="115"/>
      <c r="E34" s="115"/>
      <c r="F34" s="229" t="s">
        <v>288</v>
      </c>
      <c r="G34" s="229"/>
      <c r="H34" s="229"/>
      <c r="I34" s="130"/>
      <c r="J34" s="130"/>
    </row>
    <row r="35" spans="1:10" ht="14.25" x14ac:dyDescent="0.2">
      <c r="A35" s="116"/>
      <c r="B35" s="116"/>
      <c r="C35" s="116"/>
      <c r="D35" s="116"/>
      <c r="E35" s="116"/>
      <c r="F35" s="116"/>
      <c r="G35" s="116"/>
      <c r="H35" s="116"/>
      <c r="I35" s="116"/>
      <c r="J35" s="116"/>
    </row>
    <row r="36" spans="1:10" ht="14.25" x14ac:dyDescent="0.2">
      <c r="A36" s="115"/>
      <c r="B36" s="115"/>
      <c r="C36" s="115"/>
      <c r="D36" s="115"/>
      <c r="E36" s="115"/>
      <c r="F36" s="115"/>
      <c r="G36" s="115"/>
      <c r="H36" s="115"/>
      <c r="I36" s="115"/>
      <c r="J36" s="115"/>
    </row>
    <row r="37" spans="1:10" ht="14.25" x14ac:dyDescent="0.2">
      <c r="A37" s="109"/>
      <c r="B37" s="109"/>
      <c r="C37" s="109"/>
      <c r="D37" s="109"/>
      <c r="E37" s="109"/>
      <c r="F37" s="109"/>
      <c r="G37" s="109"/>
      <c r="H37" s="109"/>
      <c r="I37" s="109"/>
      <c r="J37" s="109"/>
    </row>
    <row r="38" spans="1:10" x14ac:dyDescent="0.2">
      <c r="G38" s="53"/>
      <c r="H38" s="53"/>
      <c r="I38" s="53"/>
    </row>
  </sheetData>
  <mergeCells count="16">
    <mergeCell ref="A1:D1"/>
    <mergeCell ref="A2:E2"/>
    <mergeCell ref="A3:D3"/>
    <mergeCell ref="A4:D4"/>
    <mergeCell ref="F34:H34"/>
    <mergeCell ref="F32:I32"/>
    <mergeCell ref="F33:I33"/>
    <mergeCell ref="A9:K9"/>
    <mergeCell ref="A11:K11"/>
    <mergeCell ref="A19:I19"/>
    <mergeCell ref="A30:I30"/>
    <mergeCell ref="A28:I28"/>
    <mergeCell ref="A15:J15"/>
    <mergeCell ref="A17:J17"/>
    <mergeCell ref="A13:J13"/>
    <mergeCell ref="A26:C26"/>
  </mergeCells>
  <phoneticPr fontId="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IZMJENA PRORAČUNA</vt:lpstr>
      <vt:lpstr>1. IZMJENE I DOP.PLANA A. 2020.</vt:lpstr>
      <vt:lpstr>1. IZMJENE I DOP.PLANA B. 2020.</vt:lpstr>
      <vt:lpstr>1. IZMJ. I DOP.PLANA 2020 - II.</vt:lpstr>
      <vt:lpstr>1.IZMJ.RAZV.PROG.</vt:lpstr>
      <vt:lpstr>1.IZMJ. FINAN.JAV.POTREBA</vt:lpstr>
      <vt:lpstr>1.IZMJ.SOCIJALNOG PROGRAMA</vt:lpstr>
      <vt:lpstr>1.IZMJ.JAVNIH POTREBA U KULTURI</vt:lpstr>
      <vt:lpstr>List1</vt:lpstr>
      <vt:lpstr>'1. IZMJ. I DOP.PLANA 2020 - II.'!Podrucje_ispisa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2021-01-05T08:12:38Z</cp:lastPrinted>
  <dcterms:created xsi:type="dcterms:W3CDTF">2019-12-05T10:45:57Z</dcterms:created>
  <dcterms:modified xsi:type="dcterms:W3CDTF">2021-01-05T08:18:02Z</dcterms:modified>
</cp:coreProperties>
</file>