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cuments\+ RAČUNOVODSTVO OBRTA MAK\8. OPĆINA PETROVSKO\IZVJEŠTAJI\2026\2026-06\"/>
    </mc:Choice>
  </mc:AlternateContent>
  <bookViews>
    <workbookView xWindow="0" yWindow="0" windowWidth="28800" windowHeight="1231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G331" i="9"/>
  <c r="F331" i="9"/>
  <c r="B331" i="9"/>
  <c r="H330" i="9"/>
  <c r="G330" i="9"/>
  <c r="F330" i="9"/>
  <c r="E330" i="9"/>
  <c r="B330" i="9" s="1"/>
  <c r="H329" i="9"/>
  <c r="G329" i="9"/>
  <c r="E329" i="9" s="1"/>
  <c r="F329" i="9"/>
  <c r="H328" i="9"/>
  <c r="G328" i="9"/>
  <c r="F328" i="9"/>
  <c r="H327" i="9"/>
  <c r="E327" i="9" s="1"/>
  <c r="B327" i="9" s="1"/>
  <c r="G327" i="9"/>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E305" i="9"/>
  <c r="B305" i="9" s="1"/>
  <c r="H304" i="9"/>
  <c r="E304" i="9" s="1"/>
  <c r="B304" i="9" s="1"/>
  <c r="G304" i="9"/>
  <c r="F304" i="9"/>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F291" i="9" s="1"/>
  <c r="L291" i="9"/>
  <c r="E291" i="9"/>
  <c r="B291" i="9"/>
  <c r="M290" i="9"/>
  <c r="L290" i="9"/>
  <c r="F290" i="9"/>
  <c r="E290" i="9"/>
  <c r="B290" i="9" s="1"/>
  <c r="M289" i="9"/>
  <c r="F289" i="9" s="1"/>
  <c r="B289" i="9" s="1"/>
  <c r="L289" i="9"/>
  <c r="E289" i="9"/>
  <c r="M288" i="9"/>
  <c r="L288" i="9"/>
  <c r="F288" i="9" s="1"/>
  <c r="B288" i="9" s="1"/>
  <c r="E288" i="9"/>
  <c r="M287" i="9"/>
  <c r="F287" i="9" s="1"/>
  <c r="B287" i="9" s="1"/>
  <c r="L287" i="9"/>
  <c r="E287" i="9"/>
  <c r="M286" i="9"/>
  <c r="L286" i="9"/>
  <c r="F286" i="9" s="1"/>
  <c r="E286" i="9"/>
  <c r="B286" i="9" s="1"/>
  <c r="M285" i="9"/>
  <c r="L285" i="9"/>
  <c r="F285" i="9"/>
  <c r="B285" i="9" s="1"/>
  <c r="E285" i="9"/>
  <c r="M284" i="9"/>
  <c r="L284" i="9"/>
  <c r="F284" i="9" s="1"/>
  <c r="E284" i="9"/>
  <c r="M283" i="9"/>
  <c r="F283" i="9" s="1"/>
  <c r="B283" i="9" s="1"/>
  <c r="L283" i="9"/>
  <c r="E283" i="9"/>
  <c r="M282" i="9"/>
  <c r="L282" i="9"/>
  <c r="F282" i="9" s="1"/>
  <c r="E282" i="9"/>
  <c r="B282" i="9" s="1"/>
  <c r="M281" i="9"/>
  <c r="L281" i="9"/>
  <c r="F281" i="9"/>
  <c r="B281" i="9" s="1"/>
  <c r="E281" i="9"/>
  <c r="M280" i="9"/>
  <c r="L280" i="9"/>
  <c r="F280" i="9" s="1"/>
  <c r="E280" i="9"/>
  <c r="M279" i="9"/>
  <c r="F279" i="9" s="1"/>
  <c r="B279" i="9" s="1"/>
  <c r="L279" i="9"/>
  <c r="E279" i="9"/>
  <c r="M278" i="9"/>
  <c r="L278" i="9"/>
  <c r="F278" i="9" s="1"/>
  <c r="E278" i="9"/>
  <c r="B278" i="9" s="1"/>
  <c r="M277" i="9"/>
  <c r="L277" i="9"/>
  <c r="F277" i="9"/>
  <c r="B277" i="9" s="1"/>
  <c r="E277" i="9"/>
  <c r="M276" i="9"/>
  <c r="L276" i="9"/>
  <c r="F276" i="9" s="1"/>
  <c r="E276" i="9"/>
  <c r="M275" i="9"/>
  <c r="F275" i="9" s="1"/>
  <c r="B275" i="9" s="1"/>
  <c r="L275" i="9"/>
  <c r="E275" i="9"/>
  <c r="M274" i="9"/>
  <c r="L274" i="9"/>
  <c r="F274" i="9" s="1"/>
  <c r="E274" i="9"/>
  <c r="B274" i="9" s="1"/>
  <c r="M273" i="9"/>
  <c r="L273" i="9"/>
  <c r="F273" i="9"/>
  <c r="B273" i="9" s="1"/>
  <c r="E273" i="9"/>
  <c r="M272" i="9"/>
  <c r="L272" i="9"/>
  <c r="F272" i="9" s="1"/>
  <c r="E272" i="9"/>
  <c r="M271" i="9"/>
  <c r="F271" i="9" s="1"/>
  <c r="B271" i="9" s="1"/>
  <c r="L271" i="9"/>
  <c r="E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B266" i="9" s="1"/>
  <c r="M265" i="9"/>
  <c r="L265" i="9"/>
  <c r="F265" i="9"/>
  <c r="B265" i="9" s="1"/>
  <c r="E265" i="9"/>
  <c r="M264" i="9"/>
  <c r="L264" i="9"/>
  <c r="F264" i="9" s="1"/>
  <c r="E264" i="9"/>
  <c r="M263" i="9"/>
  <c r="F263" i="9" s="1"/>
  <c r="B263" i="9" s="1"/>
  <c r="L263" i="9"/>
  <c r="E263" i="9"/>
  <c r="M262" i="9"/>
  <c r="L262" i="9"/>
  <c r="F262" i="9" s="1"/>
  <c r="E262" i="9"/>
  <c r="B262" i="9" s="1"/>
  <c r="M261" i="9"/>
  <c r="L261" i="9"/>
  <c r="F261" i="9"/>
  <c r="B261" i="9" s="1"/>
  <c r="E261" i="9"/>
  <c r="M260" i="9"/>
  <c r="L260" i="9"/>
  <c r="F260" i="9" s="1"/>
  <c r="E260" i="9"/>
  <c r="M259" i="9"/>
  <c r="F259" i="9" s="1"/>
  <c r="B259" i="9" s="1"/>
  <c r="L259" i="9"/>
  <c r="E259" i="9"/>
  <c r="M258" i="9"/>
  <c r="L258" i="9"/>
  <c r="F258" i="9" s="1"/>
  <c r="E258" i="9"/>
  <c r="B258" i="9" s="1"/>
  <c r="M257" i="9"/>
  <c r="L257" i="9"/>
  <c r="F257" i="9"/>
  <c r="B257" i="9" s="1"/>
  <c r="E257" i="9"/>
  <c r="M256" i="9"/>
  <c r="L256" i="9"/>
  <c r="F256" i="9" s="1"/>
  <c r="E256" i="9"/>
  <c r="M255" i="9"/>
  <c r="F255" i="9" s="1"/>
  <c r="B255" i="9" s="1"/>
  <c r="L255" i="9"/>
  <c r="E255" i="9"/>
  <c r="M254" i="9"/>
  <c r="L254" i="9"/>
  <c r="F254" i="9" s="1"/>
  <c r="E254" i="9"/>
  <c r="B254" i="9" s="1"/>
  <c r="M253" i="9"/>
  <c r="L253" i="9"/>
  <c r="F253" i="9"/>
  <c r="B253" i="9" s="1"/>
  <c r="E253" i="9"/>
  <c r="M252" i="9"/>
  <c r="L252" i="9"/>
  <c r="F252" i="9" s="1"/>
  <c r="E252" i="9"/>
  <c r="M251" i="9"/>
  <c r="F251" i="9" s="1"/>
  <c r="B251" i="9" s="1"/>
  <c r="L251" i="9"/>
  <c r="E251" i="9"/>
  <c r="M250" i="9"/>
  <c r="L250" i="9"/>
  <c r="F250" i="9" s="1"/>
  <c r="E250" i="9"/>
  <c r="B250" i="9" s="1"/>
  <c r="M249" i="9"/>
  <c r="L249" i="9"/>
  <c r="F249" i="9"/>
  <c r="B249" i="9" s="1"/>
  <c r="E249" i="9"/>
  <c r="M248" i="9"/>
  <c r="L248" i="9"/>
  <c r="F248" i="9" s="1"/>
  <c r="E248" i="9"/>
  <c r="M247" i="9"/>
  <c r="F247" i="9" s="1"/>
  <c r="B247" i="9" s="1"/>
  <c r="L247" i="9"/>
  <c r="E247" i="9"/>
  <c r="M246" i="9"/>
  <c r="L246" i="9"/>
  <c r="E246" i="9"/>
  <c r="M245" i="9"/>
  <c r="L245" i="9"/>
  <c r="F245" i="9"/>
  <c r="B245" i="9" s="1"/>
  <c r="E245" i="9"/>
  <c r="M244" i="9"/>
  <c r="L244" i="9"/>
  <c r="E244" i="9"/>
  <c r="M243" i="9"/>
  <c r="F243" i="9" s="1"/>
  <c r="B243" i="9" s="1"/>
  <c r="L243" i="9"/>
  <c r="E243" i="9"/>
  <c r="M242" i="9"/>
  <c r="L242" i="9"/>
  <c r="F242" i="9" s="1"/>
  <c r="E242" i="9"/>
  <c r="M241" i="9"/>
  <c r="L241" i="9"/>
  <c r="F241" i="9"/>
  <c r="B241" i="9" s="1"/>
  <c r="E241" i="9"/>
  <c r="M240" i="9"/>
  <c r="L240" i="9"/>
  <c r="E240" i="9"/>
  <c r="M239" i="9"/>
  <c r="L239" i="9"/>
  <c r="E239" i="9"/>
  <c r="M238" i="9"/>
  <c r="F238" i="9" s="1"/>
  <c r="L238" i="9"/>
  <c r="E238" i="9"/>
  <c r="M237" i="9"/>
  <c r="L237" i="9"/>
  <c r="F237" i="9"/>
  <c r="B237" i="9" s="1"/>
  <c r="E237" i="9"/>
  <c r="M236" i="9"/>
  <c r="L236" i="9"/>
  <c r="E236" i="9"/>
  <c r="M235" i="9"/>
  <c r="L235" i="9"/>
  <c r="E235" i="9"/>
  <c r="M234" i="9"/>
  <c r="L234" i="9"/>
  <c r="F234" i="9"/>
  <c r="E234" i="9"/>
  <c r="B234" i="9" s="1"/>
  <c r="M233" i="9"/>
  <c r="F233" i="9" s="1"/>
  <c r="B233" i="9" s="1"/>
  <c r="L233" i="9"/>
  <c r="E233" i="9"/>
  <c r="M232" i="9"/>
  <c r="L232" i="9"/>
  <c r="E232" i="9"/>
  <c r="M231" i="9"/>
  <c r="L231" i="9"/>
  <c r="F231" i="9" s="1"/>
  <c r="E231" i="9"/>
  <c r="B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G169" i="9"/>
  <c r="F169" i="9"/>
  <c r="B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F163" i="9"/>
  <c r="H162" i="9"/>
  <c r="G162" i="9"/>
  <c r="E162" i="9" s="1"/>
  <c r="B162" i="9" s="1"/>
  <c r="F162" i="9"/>
  <c r="H161" i="9"/>
  <c r="E161" i="9" s="1"/>
  <c r="G161" i="9"/>
  <c r="F161" i="9"/>
  <c r="B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E144" i="9" s="1"/>
  <c r="B144" i="9" s="1"/>
  <c r="F144" i="9"/>
  <c r="H143" i="9"/>
  <c r="G143" i="9"/>
  <c r="E143" i="9" s="1"/>
  <c r="B143" i="9" s="1"/>
  <c r="F143" i="9"/>
  <c r="H142" i="9"/>
  <c r="G142" i="9"/>
  <c r="E142" i="9" s="1"/>
  <c r="B142" i="9" s="1"/>
  <c r="F142" i="9"/>
  <c r="H141" i="9"/>
  <c r="E141" i="9" s="1"/>
  <c r="B141" i="9" s="1"/>
  <c r="G141" i="9"/>
  <c r="F141" i="9"/>
  <c r="H140" i="9"/>
  <c r="G140" i="9"/>
  <c r="E140" i="9" s="1"/>
  <c r="B140" i="9" s="1"/>
  <c r="F140" i="9"/>
  <c r="H139" i="9"/>
  <c r="G139" i="9"/>
  <c r="E139" i="9" s="1"/>
  <c r="B139" i="9" s="1"/>
  <c r="F139" i="9"/>
  <c r="H138" i="9"/>
  <c r="G138" i="9"/>
  <c r="E138" i="9" s="1"/>
  <c r="B138" i="9" s="1"/>
  <c r="F138" i="9"/>
  <c r="H137" i="9"/>
  <c r="E137" i="9" s="1"/>
  <c r="B137" i="9" s="1"/>
  <c r="G137" i="9"/>
  <c r="F137" i="9"/>
  <c r="H136" i="9"/>
  <c r="G136" i="9"/>
  <c r="E136" i="9" s="1"/>
  <c r="B136" i="9" s="1"/>
  <c r="F136" i="9"/>
  <c r="H135" i="9"/>
  <c r="G135" i="9"/>
  <c r="E135" i="9" s="1"/>
  <c r="B135" i="9" s="1"/>
  <c r="F135" i="9"/>
  <c r="H134" i="9"/>
  <c r="G134" i="9"/>
  <c r="E134" i="9" s="1"/>
  <c r="B134" i="9" s="1"/>
  <c r="F134" i="9"/>
  <c r="H133" i="9"/>
  <c r="E133" i="9" s="1"/>
  <c r="B133" i="9" s="1"/>
  <c r="G133" i="9"/>
  <c r="F133" i="9"/>
  <c r="H132" i="9"/>
  <c r="G132" i="9"/>
  <c r="E132" i="9" s="1"/>
  <c r="B132" i="9" s="1"/>
  <c r="F132" i="9"/>
  <c r="H131" i="9"/>
  <c r="G131" i="9"/>
  <c r="E131" i="9" s="1"/>
  <c r="B131" i="9" s="1"/>
  <c r="F131" i="9"/>
  <c r="H130" i="9"/>
  <c r="G130" i="9"/>
  <c r="E130" i="9" s="1"/>
  <c r="B130" i="9" s="1"/>
  <c r="F130" i="9"/>
  <c r="H129" i="9"/>
  <c r="E129" i="9" s="1"/>
  <c r="B129" i="9" s="1"/>
  <c r="G129" i="9"/>
  <c r="F129" i="9"/>
  <c r="H128" i="9"/>
  <c r="G128" i="9"/>
  <c r="F128" i="9"/>
  <c r="E128" i="9"/>
  <c r="B128" i="9" s="1"/>
  <c r="H127" i="9"/>
  <c r="G127" i="9"/>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F118" i="9"/>
  <c r="E118" i="9"/>
  <c r="B118" i="9" s="1"/>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E82" i="9" s="1"/>
  <c r="B82" i="9" s="1"/>
  <c r="G82" i="9"/>
  <c r="F82" i="9"/>
  <c r="H81" i="9"/>
  <c r="E81" i="9" s="1"/>
  <c r="B81" i="9" s="1"/>
  <c r="G81" i="9"/>
  <c r="F81" i="9"/>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E70" i="9" s="1"/>
  <c r="B70" i="9" s="1"/>
  <c r="G70" i="9"/>
  <c r="F70" i="9"/>
  <c r="H69" i="9"/>
  <c r="E69" i="9" s="1"/>
  <c r="B69" i="9" s="1"/>
  <c r="G69" i="9"/>
  <c r="F69" i="9"/>
  <c r="H68" i="9"/>
  <c r="G68" i="9"/>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E57" i="9"/>
  <c r="B57" i="9" s="1"/>
  <c r="H56" i="9"/>
  <c r="G56" i="9"/>
  <c r="E56" i="9" s="1"/>
  <c r="B56" i="9" s="1"/>
  <c r="F56" i="9"/>
  <c r="H55" i="9"/>
  <c r="G55" i="9"/>
  <c r="F55" i="9"/>
  <c r="H54" i="9"/>
  <c r="G54" i="9"/>
  <c r="F54" i="9"/>
  <c r="E54" i="9"/>
  <c r="B54" i="9" s="1"/>
  <c r="H53" i="9"/>
  <c r="E53" i="9" s="1"/>
  <c r="B53" i="9" s="1"/>
  <c r="G53" i="9"/>
  <c r="F53" i="9"/>
  <c r="H52" i="9"/>
  <c r="G52" i="9"/>
  <c r="F52" i="9"/>
  <c r="H51" i="9"/>
  <c r="G51" i="9"/>
  <c r="F51" i="9"/>
  <c r="H50" i="9"/>
  <c r="G50" i="9"/>
  <c r="F50" i="9"/>
  <c r="E50" i="9"/>
  <c r="B50" i="9" s="1"/>
  <c r="H49" i="9"/>
  <c r="E49" i="9" s="1"/>
  <c r="B49" i="9" s="1"/>
  <c r="G49" i="9"/>
  <c r="F49" i="9"/>
  <c r="H48" i="9"/>
  <c r="G48" i="9"/>
  <c r="F48" i="9"/>
  <c r="H47" i="9"/>
  <c r="G47" i="9"/>
  <c r="E47" i="9" s="1"/>
  <c r="B47" i="9" s="1"/>
  <c r="F47" i="9"/>
  <c r="H46" i="9"/>
  <c r="G46" i="9"/>
  <c r="F46" i="9"/>
  <c r="E46" i="9"/>
  <c r="B46" i="9" s="1"/>
  <c r="H45" i="9"/>
  <c r="G45" i="9"/>
  <c r="F45" i="9"/>
  <c r="E45" i="9"/>
  <c r="H44" i="9"/>
  <c r="G44" i="9"/>
  <c r="E44" i="9" s="1"/>
  <c r="B44" i="9" s="1"/>
  <c r="F44" i="9"/>
  <c r="H43" i="9"/>
  <c r="G43" i="9"/>
  <c r="F43" i="9"/>
  <c r="H42" i="9"/>
  <c r="E42" i="9" s="1"/>
  <c r="B42" i="9" s="1"/>
  <c r="G42" i="9"/>
  <c r="F42" i="9"/>
  <c r="H41" i="9"/>
  <c r="E41" i="9" s="1"/>
  <c r="G41" i="9"/>
  <c r="F41" i="9"/>
  <c r="H40" i="9"/>
  <c r="G40" i="9"/>
  <c r="E40" i="9" s="1"/>
  <c r="F40" i="9"/>
  <c r="H39" i="9"/>
  <c r="G39" i="9"/>
  <c r="F39" i="9"/>
  <c r="H38" i="9"/>
  <c r="G38" i="9"/>
  <c r="F38" i="9"/>
  <c r="E38" i="9"/>
  <c r="B38" i="9" s="1"/>
  <c r="H37" i="9"/>
  <c r="G37" i="9"/>
  <c r="F37" i="9"/>
  <c r="H36" i="9"/>
  <c r="G36" i="9"/>
  <c r="F36" i="9"/>
  <c r="H35" i="9"/>
  <c r="G35" i="9"/>
  <c r="F35" i="9"/>
  <c r="H34" i="9"/>
  <c r="G34" i="9"/>
  <c r="F34" i="9"/>
  <c r="E34" i="9"/>
  <c r="B34" i="9" s="1"/>
  <c r="H33" i="9"/>
  <c r="G33" i="9"/>
  <c r="F33" i="9"/>
  <c r="E33" i="9"/>
  <c r="H32" i="9"/>
  <c r="G32" i="9"/>
  <c r="E32" i="9" s="1"/>
  <c r="F32" i="9"/>
  <c r="H31" i="9"/>
  <c r="G31" i="9"/>
  <c r="F31" i="9"/>
  <c r="H30" i="9"/>
  <c r="G30" i="9"/>
  <c r="F30" i="9"/>
  <c r="E30" i="9"/>
  <c r="B30" i="9" s="1"/>
  <c r="H29" i="9"/>
  <c r="E29" i="9" s="1"/>
  <c r="G29" i="9"/>
  <c r="F29" i="9"/>
  <c r="H28" i="9"/>
  <c r="G28" i="9"/>
  <c r="F28" i="9"/>
  <c r="H27" i="9"/>
  <c r="G27" i="9"/>
  <c r="F27" i="9"/>
  <c r="E27" i="9"/>
  <c r="B27" i="9" s="1"/>
  <c r="H26" i="9"/>
  <c r="E26" i="9" s="1"/>
  <c r="B26" i="9" s="1"/>
  <c r="G26" i="9"/>
  <c r="F26" i="9"/>
  <c r="H25" i="9"/>
  <c r="G25" i="9"/>
  <c r="F25" i="9"/>
  <c r="F24" i="9"/>
  <c r="F4" i="9"/>
  <c r="O3" i="9"/>
  <c r="G296" i="9" s="1"/>
  <c r="I3" i="9"/>
  <c r="H3" i="9"/>
  <c r="G3" i="9"/>
  <c r="D104" i="8"/>
  <c r="I41" i="3" s="1"/>
  <c r="D97" i="8"/>
  <c r="D92" i="8"/>
  <c r="C1668" i="1" s="1"/>
  <c r="G1668" i="1" s="1"/>
  <c r="D87" i="8"/>
  <c r="D82" i="8"/>
  <c r="D77" i="8"/>
  <c r="D72" i="8"/>
  <c r="D67" i="8"/>
  <c r="D62" i="8"/>
  <c r="D57" i="8"/>
  <c r="C1633" i="1" s="1"/>
  <c r="D52" i="8"/>
  <c r="D46" i="8"/>
  <c r="D37" i="8"/>
  <c r="D27" i="8"/>
  <c r="D25" i="8" s="1"/>
  <c r="C1601" i="1" s="1"/>
  <c r="D18" i="8"/>
  <c r="D8" i="8"/>
  <c r="C1584" i="1" s="1"/>
  <c r="E44" i="7"/>
  <c r="D44" i="7"/>
  <c r="H36" i="3" s="1"/>
  <c r="E39" i="7"/>
  <c r="D39" i="7"/>
  <c r="E38" i="7"/>
  <c r="D38" i="7"/>
  <c r="H35" i="3" s="1"/>
  <c r="E30" i="7"/>
  <c r="D30" i="7"/>
  <c r="E23" i="7"/>
  <c r="E22" i="7" s="1"/>
  <c r="D23" i="7"/>
  <c r="D22" i="7" s="1"/>
  <c r="H34" i="3" s="1"/>
  <c r="E14" i="7"/>
  <c r="D14" i="7"/>
  <c r="E7" i="7"/>
  <c r="D7" i="7"/>
  <c r="E6" i="7"/>
  <c r="E5" i="7" s="1"/>
  <c r="I33" i="3"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3" i="5"/>
  <c r="F252" i="5"/>
  <c r="E251" i="5"/>
  <c r="E250" i="5" s="1"/>
  <c r="D251" i="5"/>
  <c r="F249" i="5"/>
  <c r="F248" i="5"/>
  <c r="E247" i="5"/>
  <c r="D247" i="5"/>
  <c r="F247" i="5" s="1"/>
  <c r="F246" i="5"/>
  <c r="F245" i="5"/>
  <c r="F244" i="5"/>
  <c r="F243" i="5"/>
  <c r="F242" i="5"/>
  <c r="F241" i="5"/>
  <c r="F240" i="5"/>
  <c r="F239" i="5"/>
  <c r="F238" i="5"/>
  <c r="F237" i="5"/>
  <c r="E236" i="5"/>
  <c r="D1240" i="1"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D180" i="5"/>
  <c r="D177"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E536" i="4"/>
  <c r="F534" i="4"/>
  <c r="F533" i="4"/>
  <c r="F532" i="4"/>
  <c r="E532" i="4"/>
  <c r="E522" i="4" s="1"/>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E492" i="4"/>
  <c r="E491" i="4" s="1"/>
  <c r="D492" i="4"/>
  <c r="F492" i="4" s="1"/>
  <c r="F490" i="4"/>
  <c r="F489" i="4"/>
  <c r="E488" i="4"/>
  <c r="D488" i="4"/>
  <c r="F488" i="4" s="1"/>
  <c r="F487" i="4"/>
  <c r="F486" i="4"/>
  <c r="E485" i="4"/>
  <c r="D485" i="4"/>
  <c r="F484" i="4"/>
  <c r="F483" i="4"/>
  <c r="F482" i="4"/>
  <c r="F481" i="4"/>
  <c r="E480" i="4"/>
  <c r="E479" i="4" s="1"/>
  <c r="D480" i="4"/>
  <c r="F480" i="4" s="1"/>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F427" i="4" s="1"/>
  <c r="E426" i="4"/>
  <c r="D421" i="1" s="1"/>
  <c r="D426" i="4"/>
  <c r="D647" i="4" s="1"/>
  <c r="F421" i="4"/>
  <c r="F420" i="4"/>
  <c r="F419" i="4"/>
  <c r="F416" i="4"/>
  <c r="F415" i="4"/>
  <c r="F414" i="4"/>
  <c r="F413" i="4"/>
  <c r="F412" i="4"/>
  <c r="E412" i="4"/>
  <c r="D407" i="1" s="1"/>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56" i="1" s="1"/>
  <c r="D362"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D273" i="4"/>
  <c r="F272" i="4"/>
  <c r="F271" i="4"/>
  <c r="F270" i="4"/>
  <c r="F269" i="4"/>
  <c r="E269" i="4"/>
  <c r="D269" i="4"/>
  <c r="F268" i="4"/>
  <c r="F267" i="4"/>
  <c r="F266" i="4"/>
  <c r="F265" i="4"/>
  <c r="F264" i="4"/>
  <c r="F263" i="4"/>
  <c r="E263" i="4"/>
  <c r="D263" i="4"/>
  <c r="D262" i="4" s="1"/>
  <c r="E262" i="4"/>
  <c r="D258" i="1" s="1"/>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F237" i="4" s="1"/>
  <c r="D237" i="4"/>
  <c r="F236" i="4"/>
  <c r="F235" i="4"/>
  <c r="E234" i="4"/>
  <c r="D234" i="4"/>
  <c r="F234" i="4" s="1"/>
  <c r="F233" i="4"/>
  <c r="F232" i="4"/>
  <c r="E231" i="4"/>
  <c r="D231" i="4"/>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2" i="4" s="1"/>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F135" i="4"/>
  <c r="E135" i="4"/>
  <c r="D135" i="4"/>
  <c r="D134" i="4" s="1"/>
  <c r="F134" i="4" s="1"/>
  <c r="E134" i="4"/>
  <c r="F133" i="4"/>
  <c r="F132" i="4"/>
  <c r="F131" i="4"/>
  <c r="F130" i="4"/>
  <c r="E129" i="4"/>
  <c r="D129" i="4"/>
  <c r="F129" i="4" s="1"/>
  <c r="F128" i="4"/>
  <c r="F127" i="4"/>
  <c r="F126" i="4"/>
  <c r="E126" i="4"/>
  <c r="E125" i="4" s="1"/>
  <c r="D126" i="4"/>
  <c r="D125" i="4"/>
  <c r="F125" i="4" s="1"/>
  <c r="F124" i="4"/>
  <c r="F123" i="4"/>
  <c r="F122" i="4"/>
  <c r="F121" i="4"/>
  <c r="E120" i="4"/>
  <c r="D116" i="1" s="1"/>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F48" i="4"/>
  <c r="F47" i="4"/>
  <c r="F46" i="4"/>
  <c r="F45" i="4"/>
  <c r="E44" i="4"/>
  <c r="E43" i="4" s="1"/>
  <c r="D44" i="4"/>
  <c r="F44" i="4" s="1"/>
  <c r="F42" i="4"/>
  <c r="F41" i="4"/>
  <c r="F40" i="4"/>
  <c r="E39" i="4"/>
  <c r="D39" i="4"/>
  <c r="F38" i="4"/>
  <c r="F37" i="4"/>
  <c r="F36" i="4"/>
  <c r="E36" i="4"/>
  <c r="D36" i="4"/>
  <c r="F35" i="4"/>
  <c r="F34" i="4"/>
  <c r="F33" i="4"/>
  <c r="F32" i="4"/>
  <c r="F31" i="4"/>
  <c r="F30" i="4"/>
  <c r="F29" i="4"/>
  <c r="E29" i="4"/>
  <c r="D29" i="4"/>
  <c r="F28" i="4"/>
  <c r="F27" i="4"/>
  <c r="F26" i="4"/>
  <c r="F25" i="4"/>
  <c r="F24" i="4"/>
  <c r="E23" i="4"/>
  <c r="D19" i="1"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I35"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C1683" i="1"/>
  <c r="C1682" i="1"/>
  <c r="H1682" i="1" s="1"/>
  <c r="C1681" i="1"/>
  <c r="H1679" i="1"/>
  <c r="G1679" i="1"/>
  <c r="C1679" i="1"/>
  <c r="C1678" i="1"/>
  <c r="H1677" i="1"/>
  <c r="C1677" i="1"/>
  <c r="G1677" i="1" s="1"/>
  <c r="H1676" i="1"/>
  <c r="G1676" i="1"/>
  <c r="C1676" i="1"/>
  <c r="C1675" i="1"/>
  <c r="G1674" i="1"/>
  <c r="C1674" i="1"/>
  <c r="H1674" i="1" s="1"/>
  <c r="C1673" i="1"/>
  <c r="H1672" i="1"/>
  <c r="G1672" i="1"/>
  <c r="C1672" i="1"/>
  <c r="H1671" i="1"/>
  <c r="G1671" i="1"/>
  <c r="C1671" i="1"/>
  <c r="C1670" i="1"/>
  <c r="H1669" i="1"/>
  <c r="C1669" i="1"/>
  <c r="G1669" i="1" s="1"/>
  <c r="H1668" i="1"/>
  <c r="C1667" i="1"/>
  <c r="H1667" i="1" s="1"/>
  <c r="G1666" i="1"/>
  <c r="C1666" i="1"/>
  <c r="H1666" i="1" s="1"/>
  <c r="C1665" i="1"/>
  <c r="G1665" i="1" s="1"/>
  <c r="H1664" i="1"/>
  <c r="G1664" i="1"/>
  <c r="C1664" i="1"/>
  <c r="H1663" i="1"/>
  <c r="G1663" i="1"/>
  <c r="C1663" i="1"/>
  <c r="C1662" i="1"/>
  <c r="H1662" i="1" s="1"/>
  <c r="H1661" i="1"/>
  <c r="C1661" i="1"/>
  <c r="G1661" i="1" s="1"/>
  <c r="H1660" i="1"/>
  <c r="G1660" i="1"/>
  <c r="C1660" i="1"/>
  <c r="C1659" i="1"/>
  <c r="H1659" i="1" s="1"/>
  <c r="G1658" i="1"/>
  <c r="C1658" i="1"/>
  <c r="H1658" i="1" s="1"/>
  <c r="C1657" i="1"/>
  <c r="C1656" i="1"/>
  <c r="H1656" i="1" s="1"/>
  <c r="H1655" i="1"/>
  <c r="G1655" i="1"/>
  <c r="C1655" i="1"/>
  <c r="H1654" i="1"/>
  <c r="G1654" i="1"/>
  <c r="C1654" i="1"/>
  <c r="C1653" i="1"/>
  <c r="C1652" i="1"/>
  <c r="H1652" i="1" s="1"/>
  <c r="H1651" i="1"/>
  <c r="G1651" i="1"/>
  <c r="C1651" i="1"/>
  <c r="H1650" i="1"/>
  <c r="G1650" i="1"/>
  <c r="C1650" i="1"/>
  <c r="C1649" i="1"/>
  <c r="C1648" i="1"/>
  <c r="H1648" i="1" s="1"/>
  <c r="H1647" i="1"/>
  <c r="G1647" i="1"/>
  <c r="C1647" i="1"/>
  <c r="H1646" i="1"/>
  <c r="G1646" i="1"/>
  <c r="C1646" i="1"/>
  <c r="C1645" i="1"/>
  <c r="C1644" i="1"/>
  <c r="H1644" i="1" s="1"/>
  <c r="H1643" i="1"/>
  <c r="G1643" i="1"/>
  <c r="C1643" i="1"/>
  <c r="H1642" i="1"/>
  <c r="G1642" i="1"/>
  <c r="C1642" i="1"/>
  <c r="C1641" i="1"/>
  <c r="C1640" i="1"/>
  <c r="H1640" i="1" s="1"/>
  <c r="H1639" i="1"/>
  <c r="G1639" i="1"/>
  <c r="C1639" i="1"/>
  <c r="H1638" i="1"/>
  <c r="G1638" i="1"/>
  <c r="C1638" i="1"/>
  <c r="C1637" i="1"/>
  <c r="C1636" i="1"/>
  <c r="H1636" i="1" s="1"/>
  <c r="H1635" i="1"/>
  <c r="G1635" i="1"/>
  <c r="C1635" i="1"/>
  <c r="H1634" i="1"/>
  <c r="C1634" i="1"/>
  <c r="G1634" i="1" s="1"/>
  <c r="C1632" i="1"/>
  <c r="H1632" i="1" s="1"/>
  <c r="H1631" i="1"/>
  <c r="G1631" i="1"/>
  <c r="C1631" i="1"/>
  <c r="H1630" i="1"/>
  <c r="G1630" i="1"/>
  <c r="C1630" i="1"/>
  <c r="C1629" i="1"/>
  <c r="C1628" i="1"/>
  <c r="H1628" i="1" s="1"/>
  <c r="H1626" i="1"/>
  <c r="G1626" i="1"/>
  <c r="C1626" i="1"/>
  <c r="C1625" i="1"/>
  <c r="C1624" i="1"/>
  <c r="H1624" i="1" s="1"/>
  <c r="H1623" i="1"/>
  <c r="G1623" i="1"/>
  <c r="C1623" i="1"/>
  <c r="H1622" i="1"/>
  <c r="G1622" i="1"/>
  <c r="C1622" i="1"/>
  <c r="H1619" i="1"/>
  <c r="G1619" i="1"/>
  <c r="C1619" i="1"/>
  <c r="H1618" i="1"/>
  <c r="G1618" i="1"/>
  <c r="C1618" i="1"/>
  <c r="C1617" i="1"/>
  <c r="C1616" i="1"/>
  <c r="H1616" i="1" s="1"/>
  <c r="H1615" i="1"/>
  <c r="G1615" i="1"/>
  <c r="C1615" i="1"/>
  <c r="H1614" i="1"/>
  <c r="G1614" i="1"/>
  <c r="C1614" i="1"/>
  <c r="C1613" i="1"/>
  <c r="C1612" i="1"/>
  <c r="H1612" i="1" s="1"/>
  <c r="H1611" i="1"/>
  <c r="C1611" i="1"/>
  <c r="G1611" i="1" s="1"/>
  <c r="G1610" i="1"/>
  <c r="C1610" i="1"/>
  <c r="H1610" i="1" s="1"/>
  <c r="C1609" i="1"/>
  <c r="C1608" i="1"/>
  <c r="H1608" i="1" s="1"/>
  <c r="H1607" i="1"/>
  <c r="C1607" i="1"/>
  <c r="G1607" i="1" s="1"/>
  <c r="G1606" i="1"/>
  <c r="C1606" i="1"/>
  <c r="H1606" i="1" s="1"/>
  <c r="C1605" i="1"/>
  <c r="C1604" i="1"/>
  <c r="H1604" i="1" s="1"/>
  <c r="H1602" i="1"/>
  <c r="G1602" i="1"/>
  <c r="C1602" i="1"/>
  <c r="C1600" i="1"/>
  <c r="H1600" i="1" s="1"/>
  <c r="H1599" i="1"/>
  <c r="G1599" i="1"/>
  <c r="C1599" i="1"/>
  <c r="H1598" i="1"/>
  <c r="C1598" i="1"/>
  <c r="G1598" i="1" s="1"/>
  <c r="C1597" i="1"/>
  <c r="C1596" i="1"/>
  <c r="H1596" i="1" s="1"/>
  <c r="H1595" i="1"/>
  <c r="G1595" i="1"/>
  <c r="C1595" i="1"/>
  <c r="C1593" i="1"/>
  <c r="C1592" i="1"/>
  <c r="H1592" i="1" s="1"/>
  <c r="C1591" i="1"/>
  <c r="H1591" i="1" s="1"/>
  <c r="H1590" i="1"/>
  <c r="G1590" i="1"/>
  <c r="C1590" i="1"/>
  <c r="C1589" i="1"/>
  <c r="C1588" i="1"/>
  <c r="H1588" i="1" s="1"/>
  <c r="C1587" i="1"/>
  <c r="H1587" i="1" s="1"/>
  <c r="H1586" i="1"/>
  <c r="G1586" i="1"/>
  <c r="C1586" i="1"/>
  <c r="G1585" i="1"/>
  <c r="C1585" i="1"/>
  <c r="H1585" i="1" s="1"/>
  <c r="H1583" i="1"/>
  <c r="G1583" i="1"/>
  <c r="C1583" i="1"/>
  <c r="G1581" i="1"/>
  <c r="C1581" i="1"/>
  <c r="H1580" i="1"/>
  <c r="G1580" i="1"/>
  <c r="D1580" i="1"/>
  <c r="J1580" i="1" s="1"/>
  <c r="C1580" i="1"/>
  <c r="D1579" i="1"/>
  <c r="C1579" i="1"/>
  <c r="J1579" i="1" s="1"/>
  <c r="H1578" i="1"/>
  <c r="G1578" i="1"/>
  <c r="D1578" i="1"/>
  <c r="J1578" i="1" s="1"/>
  <c r="C1578" i="1"/>
  <c r="D1577" i="1"/>
  <c r="C1577" i="1"/>
  <c r="J1577" i="1" s="1"/>
  <c r="D1576" i="1"/>
  <c r="C1576" i="1"/>
  <c r="H1575" i="1"/>
  <c r="G1575" i="1"/>
  <c r="D1575" i="1"/>
  <c r="J1575" i="1" s="1"/>
  <c r="C1575" i="1"/>
  <c r="J1574" i="1"/>
  <c r="D1574" i="1"/>
  <c r="C1574" i="1"/>
  <c r="H1573" i="1"/>
  <c r="G1573" i="1"/>
  <c r="D1573" i="1"/>
  <c r="J1573" i="1" s="1"/>
  <c r="C1573" i="1"/>
  <c r="J1572" i="1"/>
  <c r="D1572" i="1"/>
  <c r="C1572" i="1"/>
  <c r="D1571" i="1"/>
  <c r="C1571" i="1"/>
  <c r="D1570" i="1"/>
  <c r="C1570" i="1"/>
  <c r="H1569" i="1"/>
  <c r="G1569" i="1"/>
  <c r="D1569" i="1"/>
  <c r="J1569" i="1" s="1"/>
  <c r="C1569" i="1"/>
  <c r="J1568" i="1"/>
  <c r="D1568" i="1"/>
  <c r="C1568" i="1"/>
  <c r="H1567" i="1"/>
  <c r="G1567" i="1"/>
  <c r="D1567" i="1"/>
  <c r="J1567" i="1" s="1"/>
  <c r="C1567" i="1"/>
  <c r="J1566" i="1"/>
  <c r="D1566" i="1"/>
  <c r="C1566" i="1"/>
  <c r="H1565" i="1"/>
  <c r="G1565" i="1"/>
  <c r="D1565" i="1"/>
  <c r="J1565" i="1" s="1"/>
  <c r="C1565" i="1"/>
  <c r="J1564" i="1"/>
  <c r="D1564" i="1"/>
  <c r="C1564" i="1"/>
  <c r="H1563" i="1"/>
  <c r="G1563" i="1"/>
  <c r="D1563" i="1"/>
  <c r="J1563" i="1" s="1"/>
  <c r="C1563" i="1"/>
  <c r="H1562" i="1"/>
  <c r="G1562" i="1"/>
  <c r="D1562" i="1"/>
  <c r="C1562" i="1"/>
  <c r="J1561" i="1"/>
  <c r="D1561" i="1"/>
  <c r="C1561" i="1"/>
  <c r="H1560" i="1"/>
  <c r="G1560" i="1"/>
  <c r="D1560" i="1"/>
  <c r="J1560" i="1" s="1"/>
  <c r="C1560" i="1"/>
  <c r="J1559" i="1"/>
  <c r="D1559" i="1"/>
  <c r="C1559" i="1"/>
  <c r="H1558" i="1"/>
  <c r="G1558" i="1"/>
  <c r="D1558" i="1"/>
  <c r="J1558" i="1" s="1"/>
  <c r="C1558" i="1"/>
  <c r="J1557" i="1"/>
  <c r="D1557" i="1"/>
  <c r="C1557" i="1"/>
  <c r="H1556" i="1"/>
  <c r="G1556" i="1"/>
  <c r="D1556" i="1"/>
  <c r="J1556" i="1" s="1"/>
  <c r="C1556" i="1"/>
  <c r="H1555" i="1"/>
  <c r="G1555" i="1"/>
  <c r="D1555" i="1"/>
  <c r="C1555" i="1"/>
  <c r="H1554" i="1"/>
  <c r="G1554" i="1"/>
  <c r="D1554" i="1"/>
  <c r="C1554" i="1"/>
  <c r="J1553" i="1"/>
  <c r="D1553" i="1"/>
  <c r="C1553" i="1"/>
  <c r="H1552" i="1"/>
  <c r="G1552" i="1"/>
  <c r="D1552" i="1"/>
  <c r="J1552" i="1" s="1"/>
  <c r="C1552" i="1"/>
  <c r="J1551" i="1"/>
  <c r="D1551" i="1"/>
  <c r="C1551" i="1"/>
  <c r="H1550" i="1"/>
  <c r="G1550" i="1"/>
  <c r="D1550" i="1"/>
  <c r="J1550" i="1" s="1"/>
  <c r="C1550" i="1"/>
  <c r="J1549" i="1"/>
  <c r="D1549" i="1"/>
  <c r="C1549" i="1"/>
  <c r="H1548" i="1"/>
  <c r="G1548" i="1"/>
  <c r="D1548" i="1"/>
  <c r="J1548" i="1" s="1"/>
  <c r="C1548" i="1"/>
  <c r="J1547" i="1"/>
  <c r="D1547" i="1"/>
  <c r="C1547" i="1"/>
  <c r="G1546" i="1"/>
  <c r="D1546" i="1"/>
  <c r="C1546" i="1"/>
  <c r="H1545" i="1"/>
  <c r="D1545" i="1"/>
  <c r="C1545" i="1"/>
  <c r="G1544" i="1"/>
  <c r="D1544" i="1"/>
  <c r="J1544" i="1" s="1"/>
  <c r="C1544" i="1"/>
  <c r="H1543" i="1"/>
  <c r="D1543" i="1"/>
  <c r="C1543" i="1"/>
  <c r="G1542" i="1"/>
  <c r="D1542" i="1"/>
  <c r="J1542" i="1" s="1"/>
  <c r="C1542" i="1"/>
  <c r="H1541" i="1"/>
  <c r="D1541" i="1"/>
  <c r="C1541" i="1"/>
  <c r="G1540" i="1"/>
  <c r="D1540" i="1"/>
  <c r="J1540" i="1" s="1"/>
  <c r="C1540" i="1"/>
  <c r="D1539" i="1"/>
  <c r="G1539" i="1" s="1"/>
  <c r="C1539" i="1"/>
  <c r="G1538" i="1"/>
  <c r="D1538" i="1"/>
  <c r="C1538" i="1"/>
  <c r="H1538" i="1" s="1"/>
  <c r="D1537" i="1"/>
  <c r="G1535" i="1"/>
  <c r="D1535" i="1"/>
  <c r="C1535" i="1"/>
  <c r="G1534" i="1"/>
  <c r="D1534" i="1"/>
  <c r="C1534" i="1"/>
  <c r="D1533" i="1"/>
  <c r="G1533" i="1" s="1"/>
  <c r="C1533" i="1"/>
  <c r="G1532" i="1"/>
  <c r="D1532" i="1"/>
  <c r="C1532" i="1"/>
  <c r="H1532" i="1" s="1"/>
  <c r="G1531" i="1"/>
  <c r="D1531" i="1"/>
  <c r="C1531" i="1"/>
  <c r="G1530" i="1"/>
  <c r="D1530" i="1"/>
  <c r="C1530" i="1"/>
  <c r="D1529" i="1"/>
  <c r="G1529" i="1" s="1"/>
  <c r="C1529" i="1"/>
  <c r="G1528" i="1"/>
  <c r="D1528" i="1"/>
  <c r="C1528" i="1"/>
  <c r="H1528" i="1" s="1"/>
  <c r="G1527" i="1"/>
  <c r="D1527" i="1"/>
  <c r="C1527" i="1"/>
  <c r="G1526" i="1"/>
  <c r="D1526" i="1"/>
  <c r="C1526" i="1"/>
  <c r="D1525" i="1"/>
  <c r="G1525" i="1" s="1"/>
  <c r="C1525" i="1"/>
  <c r="G1524" i="1"/>
  <c r="D1524" i="1"/>
  <c r="C1524" i="1"/>
  <c r="H1524" i="1" s="1"/>
  <c r="G1523" i="1"/>
  <c r="D1523" i="1"/>
  <c r="C1523" i="1"/>
  <c r="G1522" i="1"/>
  <c r="D1522" i="1"/>
  <c r="C1522" i="1"/>
  <c r="D1521" i="1"/>
  <c r="G1521" i="1" s="1"/>
  <c r="C1521" i="1"/>
  <c r="G1520" i="1"/>
  <c r="D1520" i="1"/>
  <c r="C1520" i="1"/>
  <c r="H1520" i="1" s="1"/>
  <c r="G1519" i="1"/>
  <c r="D1519" i="1"/>
  <c r="C1519" i="1"/>
  <c r="G1518" i="1"/>
  <c r="D1518" i="1"/>
  <c r="C1518" i="1"/>
  <c r="D1517" i="1"/>
  <c r="G1517" i="1" s="1"/>
  <c r="C1517" i="1"/>
  <c r="G1516" i="1"/>
  <c r="D1516" i="1"/>
  <c r="C1516" i="1"/>
  <c r="H1516" i="1" s="1"/>
  <c r="G1515" i="1"/>
  <c r="D1515" i="1"/>
  <c r="C1515" i="1"/>
  <c r="G1514" i="1"/>
  <c r="D1514" i="1"/>
  <c r="C1514" i="1"/>
  <c r="D1513" i="1"/>
  <c r="G1513" i="1" s="1"/>
  <c r="C1513" i="1"/>
  <c r="G1512" i="1"/>
  <c r="D1512" i="1"/>
  <c r="C1512" i="1"/>
  <c r="H1512" i="1" s="1"/>
  <c r="G1511" i="1"/>
  <c r="D1511" i="1"/>
  <c r="C1511" i="1"/>
  <c r="G1510" i="1"/>
  <c r="D1510" i="1"/>
  <c r="C1510" i="1"/>
  <c r="D1509" i="1"/>
  <c r="C1509" i="1"/>
  <c r="G1509" i="1" s="1"/>
  <c r="D1508" i="1"/>
  <c r="C1508" i="1"/>
  <c r="G1507" i="1"/>
  <c r="D1507" i="1"/>
  <c r="C1507" i="1"/>
  <c r="G1506" i="1"/>
  <c r="D1506" i="1"/>
  <c r="C1506" i="1"/>
  <c r="D1505" i="1"/>
  <c r="C1505" i="1"/>
  <c r="G1505" i="1" s="1"/>
  <c r="D1504" i="1"/>
  <c r="C1504" i="1"/>
  <c r="G1503" i="1"/>
  <c r="D1503" i="1"/>
  <c r="C1503" i="1"/>
  <c r="G1502" i="1"/>
  <c r="D1502" i="1"/>
  <c r="C1502" i="1"/>
  <c r="D1501" i="1"/>
  <c r="C1501" i="1"/>
  <c r="G1501" i="1" s="1"/>
  <c r="D1500" i="1"/>
  <c r="C1500" i="1"/>
  <c r="G1499" i="1"/>
  <c r="D1499" i="1"/>
  <c r="C1499" i="1"/>
  <c r="G1498" i="1"/>
  <c r="D1498" i="1"/>
  <c r="C1498" i="1"/>
  <c r="D1497" i="1"/>
  <c r="C1497" i="1"/>
  <c r="G1497" i="1" s="1"/>
  <c r="D1496" i="1"/>
  <c r="C1496" i="1"/>
  <c r="G1495" i="1"/>
  <c r="D1495" i="1"/>
  <c r="C1495" i="1"/>
  <c r="G1494" i="1"/>
  <c r="D1494" i="1"/>
  <c r="C1494" i="1"/>
  <c r="D1493" i="1"/>
  <c r="C1493" i="1"/>
  <c r="G1493" i="1" s="1"/>
  <c r="D1492" i="1"/>
  <c r="C1492" i="1"/>
  <c r="G1491" i="1"/>
  <c r="D1491" i="1"/>
  <c r="C1491" i="1"/>
  <c r="G1490" i="1"/>
  <c r="D1490" i="1"/>
  <c r="C1490" i="1"/>
  <c r="D1489" i="1"/>
  <c r="C1489" i="1"/>
  <c r="G1489" i="1" s="1"/>
  <c r="D1488" i="1"/>
  <c r="C1488" i="1"/>
  <c r="G1487" i="1"/>
  <c r="D1487" i="1"/>
  <c r="C1487" i="1"/>
  <c r="G1486" i="1"/>
  <c r="D1486" i="1"/>
  <c r="C1486" i="1"/>
  <c r="D1485" i="1"/>
  <c r="C1485" i="1"/>
  <c r="G1485" i="1" s="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C1408" i="1"/>
  <c r="D1407" i="1"/>
  <c r="C1407" i="1"/>
  <c r="D1406" i="1"/>
  <c r="C1406" i="1"/>
  <c r="D1405" i="1"/>
  <c r="C1405" i="1"/>
  <c r="D1404" i="1"/>
  <c r="C1404" i="1"/>
  <c r="D1403" i="1"/>
  <c r="C1403" i="1"/>
  <c r="D1402" i="1"/>
  <c r="C1402" i="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G1188" i="1"/>
  <c r="D1188" i="1"/>
  <c r="C1188" i="1"/>
  <c r="H1188" i="1" s="1"/>
  <c r="D1187" i="1"/>
  <c r="C1187" i="1"/>
  <c r="D1186" i="1"/>
  <c r="C1186" i="1"/>
  <c r="D1185" i="1"/>
  <c r="C1185" i="1"/>
  <c r="C1184" i="1"/>
  <c r="H1183" i="1"/>
  <c r="D1183" i="1"/>
  <c r="C1183" i="1"/>
  <c r="G1183" i="1" s="1"/>
  <c r="H1182" i="1"/>
  <c r="D1182" i="1"/>
  <c r="C1182" i="1"/>
  <c r="G1182" i="1" s="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D1075"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D1016" i="1"/>
  <c r="C1016" i="1"/>
  <c r="D1015" i="1"/>
  <c r="C1015" i="1"/>
  <c r="D1014" i="1"/>
  <c r="C1014" i="1"/>
  <c r="D1013" i="1"/>
  <c r="C1013" i="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D999" i="1"/>
  <c r="C999" i="1"/>
  <c r="H999" i="1" s="1"/>
  <c r="D998" i="1"/>
  <c r="C998" i="1"/>
  <c r="H998" i="1" s="1"/>
  <c r="G997" i="1"/>
  <c r="D997" i="1"/>
  <c r="C997" i="1"/>
  <c r="H997" i="1" s="1"/>
  <c r="G996" i="1"/>
  <c r="D996" i="1"/>
  <c r="C996" i="1"/>
  <c r="H996" i="1" s="1"/>
  <c r="D995" i="1"/>
  <c r="C995" i="1"/>
  <c r="H995" i="1" s="1"/>
  <c r="D994" i="1"/>
  <c r="C994" i="1"/>
  <c r="H994" i="1" s="1"/>
  <c r="G993" i="1"/>
  <c r="D993" i="1"/>
  <c r="C993" i="1"/>
  <c r="H993" i="1" s="1"/>
  <c r="G992" i="1"/>
  <c r="D992" i="1"/>
  <c r="C992" i="1"/>
  <c r="H992" i="1" s="1"/>
  <c r="D991" i="1"/>
  <c r="C991" i="1"/>
  <c r="H991" i="1" s="1"/>
  <c r="D990" i="1"/>
  <c r="C990" i="1"/>
  <c r="H990" i="1" s="1"/>
  <c r="G989" i="1"/>
  <c r="D989" i="1"/>
  <c r="C989" i="1"/>
  <c r="H989" i="1" s="1"/>
  <c r="G988" i="1"/>
  <c r="D988" i="1"/>
  <c r="C988" i="1"/>
  <c r="H988" i="1" s="1"/>
  <c r="D987" i="1"/>
  <c r="C987" i="1"/>
  <c r="H987" i="1" s="1"/>
  <c r="D986" i="1"/>
  <c r="C986" i="1"/>
  <c r="H986" i="1" s="1"/>
  <c r="G985" i="1"/>
  <c r="D985" i="1"/>
  <c r="C985" i="1"/>
  <c r="H985" i="1" s="1"/>
  <c r="G984" i="1"/>
  <c r="D984" i="1"/>
  <c r="C984" i="1"/>
  <c r="H984" i="1" s="1"/>
  <c r="D983" i="1"/>
  <c r="C983" i="1"/>
  <c r="H983" i="1" s="1"/>
  <c r="D982" i="1"/>
  <c r="C982" i="1"/>
  <c r="H982" i="1" s="1"/>
  <c r="G981" i="1"/>
  <c r="D981" i="1"/>
  <c r="C981" i="1"/>
  <c r="H981" i="1" s="1"/>
  <c r="G980" i="1"/>
  <c r="D980" i="1"/>
  <c r="C980" i="1"/>
  <c r="H980" i="1" s="1"/>
  <c r="D979" i="1"/>
  <c r="C979" i="1"/>
  <c r="H979" i="1" s="1"/>
  <c r="D978" i="1"/>
  <c r="C978" i="1"/>
  <c r="H978" i="1" s="1"/>
  <c r="G977" i="1"/>
  <c r="D977" i="1"/>
  <c r="C977" i="1"/>
  <c r="H977" i="1" s="1"/>
  <c r="G976" i="1"/>
  <c r="D976" i="1"/>
  <c r="C976" i="1"/>
  <c r="H976" i="1" s="1"/>
  <c r="D975" i="1"/>
  <c r="C975" i="1"/>
  <c r="H975" i="1" s="1"/>
  <c r="D974" i="1"/>
  <c r="C974" i="1"/>
  <c r="H974" i="1" s="1"/>
  <c r="G973" i="1"/>
  <c r="D973" i="1"/>
  <c r="C973" i="1"/>
  <c r="H973" i="1" s="1"/>
  <c r="G972" i="1"/>
  <c r="D972" i="1"/>
  <c r="C972" i="1"/>
  <c r="H972" i="1" s="1"/>
  <c r="D971" i="1"/>
  <c r="C971" i="1"/>
  <c r="H971" i="1" s="1"/>
  <c r="D970" i="1"/>
  <c r="C970" i="1"/>
  <c r="H970" i="1" s="1"/>
  <c r="G969" i="1"/>
  <c r="D969" i="1"/>
  <c r="C969" i="1"/>
  <c r="H969" i="1" s="1"/>
  <c r="G968" i="1"/>
  <c r="D968" i="1"/>
  <c r="C968" i="1"/>
  <c r="H968" i="1" s="1"/>
  <c r="D967" i="1"/>
  <c r="C967" i="1"/>
  <c r="H967" i="1" s="1"/>
  <c r="D966" i="1"/>
  <c r="C966" i="1"/>
  <c r="H966" i="1" s="1"/>
  <c r="G965" i="1"/>
  <c r="D965" i="1"/>
  <c r="C965" i="1"/>
  <c r="H965" i="1" s="1"/>
  <c r="G964" i="1"/>
  <c r="D964" i="1"/>
  <c r="C964" i="1"/>
  <c r="H964" i="1" s="1"/>
  <c r="D963" i="1"/>
  <c r="C963" i="1"/>
  <c r="H963" i="1" s="1"/>
  <c r="D962" i="1"/>
  <c r="C962" i="1"/>
  <c r="H962" i="1" s="1"/>
  <c r="G961" i="1"/>
  <c r="D961" i="1"/>
  <c r="C961" i="1"/>
  <c r="H961" i="1" s="1"/>
  <c r="G960" i="1"/>
  <c r="D960" i="1"/>
  <c r="C960" i="1"/>
  <c r="H960" i="1" s="1"/>
  <c r="D959" i="1"/>
  <c r="C959" i="1"/>
  <c r="H959" i="1" s="1"/>
  <c r="D958" i="1"/>
  <c r="C958" i="1"/>
  <c r="H958" i="1" s="1"/>
  <c r="G957" i="1"/>
  <c r="D957" i="1"/>
  <c r="C957" i="1"/>
  <c r="H957" i="1" s="1"/>
  <c r="G956" i="1"/>
  <c r="D956" i="1"/>
  <c r="C956" i="1"/>
  <c r="H956" i="1" s="1"/>
  <c r="D955" i="1"/>
  <c r="C955" i="1"/>
  <c r="H955" i="1" s="1"/>
  <c r="D954" i="1"/>
  <c r="C954" i="1"/>
  <c r="H954" i="1" s="1"/>
  <c r="G953" i="1"/>
  <c r="D953" i="1"/>
  <c r="C953" i="1"/>
  <c r="H953" i="1" s="1"/>
  <c r="G952" i="1"/>
  <c r="D952" i="1"/>
  <c r="C952" i="1"/>
  <c r="H952" i="1" s="1"/>
  <c r="D951" i="1"/>
  <c r="C951" i="1"/>
  <c r="H951" i="1" s="1"/>
  <c r="D950" i="1"/>
  <c r="C950" i="1"/>
  <c r="H950" i="1" s="1"/>
  <c r="G949" i="1"/>
  <c r="D949" i="1"/>
  <c r="C949" i="1"/>
  <c r="H949" i="1" s="1"/>
  <c r="G948" i="1"/>
  <c r="D948" i="1"/>
  <c r="C948" i="1"/>
  <c r="H948" i="1" s="1"/>
  <c r="D947" i="1"/>
  <c r="C947" i="1"/>
  <c r="H947" i="1" s="1"/>
  <c r="D946" i="1"/>
  <c r="C946" i="1"/>
  <c r="H946" i="1" s="1"/>
  <c r="G945" i="1"/>
  <c r="D945" i="1"/>
  <c r="C945" i="1"/>
  <c r="H945" i="1" s="1"/>
  <c r="G944" i="1"/>
  <c r="D944" i="1"/>
  <c r="C944" i="1"/>
  <c r="H944" i="1" s="1"/>
  <c r="D943" i="1"/>
  <c r="C943" i="1"/>
  <c r="H943" i="1" s="1"/>
  <c r="D942" i="1"/>
  <c r="C942" i="1"/>
  <c r="H942" i="1" s="1"/>
  <c r="G941" i="1"/>
  <c r="D941" i="1"/>
  <c r="C941" i="1"/>
  <c r="H941" i="1" s="1"/>
  <c r="G940" i="1"/>
  <c r="D940" i="1"/>
  <c r="C940" i="1"/>
  <c r="H940" i="1" s="1"/>
  <c r="D939" i="1"/>
  <c r="C939" i="1"/>
  <c r="H939" i="1" s="1"/>
  <c r="D938" i="1"/>
  <c r="C938" i="1"/>
  <c r="H938" i="1" s="1"/>
  <c r="G937" i="1"/>
  <c r="D937" i="1"/>
  <c r="C937" i="1"/>
  <c r="H937" i="1" s="1"/>
  <c r="G936" i="1"/>
  <c r="D936" i="1"/>
  <c r="C936" i="1"/>
  <c r="H936" i="1" s="1"/>
  <c r="D935" i="1"/>
  <c r="C935" i="1"/>
  <c r="H935" i="1" s="1"/>
  <c r="D934" i="1"/>
  <c r="C934" i="1"/>
  <c r="H934" i="1" s="1"/>
  <c r="G933" i="1"/>
  <c r="D933" i="1"/>
  <c r="C933" i="1"/>
  <c r="H933" i="1" s="1"/>
  <c r="G932" i="1"/>
  <c r="D932" i="1"/>
  <c r="C932" i="1"/>
  <c r="H932" i="1" s="1"/>
  <c r="D931" i="1"/>
  <c r="C931" i="1"/>
  <c r="H931" i="1" s="1"/>
  <c r="D930" i="1"/>
  <c r="C930" i="1"/>
  <c r="H930" i="1" s="1"/>
  <c r="G929" i="1"/>
  <c r="D929" i="1"/>
  <c r="C929" i="1"/>
  <c r="H929" i="1" s="1"/>
  <c r="G928" i="1"/>
  <c r="D928" i="1"/>
  <c r="C928" i="1"/>
  <c r="H928" i="1" s="1"/>
  <c r="D927" i="1"/>
  <c r="C927" i="1"/>
  <c r="H927" i="1" s="1"/>
  <c r="D926" i="1"/>
  <c r="C926" i="1"/>
  <c r="H926" i="1" s="1"/>
  <c r="G925" i="1"/>
  <c r="D925" i="1"/>
  <c r="C925" i="1"/>
  <c r="H925" i="1" s="1"/>
  <c r="G924" i="1"/>
  <c r="D924" i="1"/>
  <c r="C924" i="1"/>
  <c r="H924" i="1" s="1"/>
  <c r="D923" i="1"/>
  <c r="C923" i="1"/>
  <c r="H923" i="1" s="1"/>
  <c r="D922" i="1"/>
  <c r="C922" i="1"/>
  <c r="H922" i="1" s="1"/>
  <c r="G921" i="1"/>
  <c r="D921" i="1"/>
  <c r="C921" i="1"/>
  <c r="H921" i="1" s="1"/>
  <c r="G920" i="1"/>
  <c r="D920" i="1"/>
  <c r="C920" i="1"/>
  <c r="H920" i="1" s="1"/>
  <c r="D919" i="1"/>
  <c r="C919" i="1"/>
  <c r="H919" i="1" s="1"/>
  <c r="D918" i="1"/>
  <c r="C918" i="1"/>
  <c r="H918" i="1" s="1"/>
  <c r="G917" i="1"/>
  <c r="D917" i="1"/>
  <c r="C917" i="1"/>
  <c r="H917" i="1" s="1"/>
  <c r="G916" i="1"/>
  <c r="D916" i="1"/>
  <c r="C916" i="1"/>
  <c r="H916" i="1" s="1"/>
  <c r="D915" i="1"/>
  <c r="C915" i="1"/>
  <c r="H915" i="1" s="1"/>
  <c r="D914" i="1"/>
  <c r="C914" i="1"/>
  <c r="H914" i="1" s="1"/>
  <c r="G913" i="1"/>
  <c r="D913" i="1"/>
  <c r="C913" i="1"/>
  <c r="H913" i="1" s="1"/>
  <c r="G912" i="1"/>
  <c r="D912" i="1"/>
  <c r="C912" i="1"/>
  <c r="H912" i="1" s="1"/>
  <c r="D911" i="1"/>
  <c r="C911" i="1"/>
  <c r="H911" i="1" s="1"/>
  <c r="D910" i="1"/>
  <c r="C910" i="1"/>
  <c r="H910" i="1" s="1"/>
  <c r="G909" i="1"/>
  <c r="D909" i="1"/>
  <c r="C909" i="1"/>
  <c r="H909" i="1" s="1"/>
  <c r="G908" i="1"/>
  <c r="D908" i="1"/>
  <c r="C908" i="1"/>
  <c r="H908" i="1" s="1"/>
  <c r="D907" i="1"/>
  <c r="C907" i="1"/>
  <c r="H907" i="1" s="1"/>
  <c r="D906" i="1"/>
  <c r="C906" i="1"/>
  <c r="H906" i="1" s="1"/>
  <c r="G905" i="1"/>
  <c r="D905" i="1"/>
  <c r="C905" i="1"/>
  <c r="H905" i="1" s="1"/>
  <c r="G904" i="1"/>
  <c r="D904" i="1"/>
  <c r="C904" i="1"/>
  <c r="H904" i="1" s="1"/>
  <c r="D903" i="1"/>
  <c r="C903" i="1"/>
  <c r="H903" i="1" s="1"/>
  <c r="D902" i="1"/>
  <c r="C902" i="1"/>
  <c r="H902" i="1" s="1"/>
  <c r="G901" i="1"/>
  <c r="D901" i="1"/>
  <c r="C901" i="1"/>
  <c r="H901" i="1" s="1"/>
  <c r="G900" i="1"/>
  <c r="D900" i="1"/>
  <c r="C900" i="1"/>
  <c r="H900" i="1" s="1"/>
  <c r="D899" i="1"/>
  <c r="C899" i="1"/>
  <c r="H899" i="1" s="1"/>
  <c r="D898" i="1"/>
  <c r="C898" i="1"/>
  <c r="H898" i="1" s="1"/>
  <c r="G897" i="1"/>
  <c r="D897" i="1"/>
  <c r="C897" i="1"/>
  <c r="H897" i="1" s="1"/>
  <c r="G896" i="1"/>
  <c r="D896" i="1"/>
  <c r="C896" i="1"/>
  <c r="H896" i="1" s="1"/>
  <c r="D895" i="1"/>
  <c r="C895" i="1"/>
  <c r="H895" i="1" s="1"/>
  <c r="D894" i="1"/>
  <c r="C894" i="1"/>
  <c r="H894" i="1" s="1"/>
  <c r="G893" i="1"/>
  <c r="D893" i="1"/>
  <c r="C893" i="1"/>
  <c r="H893" i="1" s="1"/>
  <c r="G892" i="1"/>
  <c r="D892" i="1"/>
  <c r="C892" i="1"/>
  <c r="H892" i="1" s="1"/>
  <c r="D891" i="1"/>
  <c r="C891" i="1"/>
  <c r="H891" i="1" s="1"/>
  <c r="D890" i="1"/>
  <c r="C890" i="1"/>
  <c r="H890" i="1" s="1"/>
  <c r="G889" i="1"/>
  <c r="D889" i="1"/>
  <c r="C889" i="1"/>
  <c r="H889" i="1" s="1"/>
  <c r="G888" i="1"/>
  <c r="D888" i="1"/>
  <c r="C888" i="1"/>
  <c r="H888" i="1" s="1"/>
  <c r="D887" i="1"/>
  <c r="C887" i="1"/>
  <c r="H887" i="1" s="1"/>
  <c r="D886" i="1"/>
  <c r="C886" i="1"/>
  <c r="H886" i="1" s="1"/>
  <c r="G885" i="1"/>
  <c r="D885" i="1"/>
  <c r="C885" i="1"/>
  <c r="H885" i="1" s="1"/>
  <c r="G884" i="1"/>
  <c r="D884" i="1"/>
  <c r="C884" i="1"/>
  <c r="H884" i="1" s="1"/>
  <c r="D883" i="1"/>
  <c r="C883" i="1"/>
  <c r="H883" i="1" s="1"/>
  <c r="D882" i="1"/>
  <c r="C882" i="1"/>
  <c r="H882" i="1" s="1"/>
  <c r="G881" i="1"/>
  <c r="D881" i="1"/>
  <c r="C881" i="1"/>
  <c r="H881" i="1" s="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G844" i="1"/>
  <c r="D844" i="1"/>
  <c r="H844" i="1" s="1"/>
  <c r="C844" i="1"/>
  <c r="H843" i="1"/>
  <c r="G843" i="1"/>
  <c r="D843" i="1"/>
  <c r="C843" i="1"/>
  <c r="H842" i="1"/>
  <c r="G842" i="1"/>
  <c r="D842" i="1"/>
  <c r="C842" i="1"/>
  <c r="H841" i="1"/>
  <c r="G841" i="1"/>
  <c r="D841" i="1"/>
  <c r="C841" i="1"/>
  <c r="H840" i="1"/>
  <c r="G840" i="1"/>
  <c r="D840" i="1"/>
  <c r="C840" i="1"/>
  <c r="G839" i="1"/>
  <c r="D839" i="1"/>
  <c r="H839" i="1" s="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D784" i="1"/>
  <c r="G784" i="1" s="1"/>
  <c r="C784" i="1"/>
  <c r="H783" i="1"/>
  <c r="G783" i="1"/>
  <c r="D783" i="1"/>
  <c r="C783" i="1"/>
  <c r="H782" i="1"/>
  <c r="D782" i="1"/>
  <c r="G782" i="1" s="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D775" i="1"/>
  <c r="G775" i="1" s="1"/>
  <c r="C775" i="1"/>
  <c r="H774" i="1"/>
  <c r="G774" i="1"/>
  <c r="D774" i="1"/>
  <c r="C774" i="1"/>
  <c r="H773" i="1"/>
  <c r="G773" i="1"/>
  <c r="D773" i="1"/>
  <c r="C773" i="1"/>
  <c r="H772" i="1"/>
  <c r="G772" i="1"/>
  <c r="D772" i="1"/>
  <c r="C772" i="1"/>
  <c r="H771" i="1"/>
  <c r="G771" i="1"/>
  <c r="D771" i="1"/>
  <c r="C771" i="1"/>
  <c r="H770" i="1"/>
  <c r="D770" i="1"/>
  <c r="G770" i="1" s="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G648" i="1"/>
  <c r="D648" i="1"/>
  <c r="H648" i="1" s="1"/>
  <c r="C648" i="1"/>
  <c r="G647" i="1"/>
  <c r="D647" i="1"/>
  <c r="H647" i="1" s="1"/>
  <c r="C647" i="1"/>
  <c r="H646" i="1"/>
  <c r="D646" i="1"/>
  <c r="G646" i="1" s="1"/>
  <c r="C646" i="1"/>
  <c r="H645" i="1"/>
  <c r="G645" i="1"/>
  <c r="D645" i="1"/>
  <c r="C645" i="1"/>
  <c r="C641" i="1"/>
  <c r="G636" i="1"/>
  <c r="D636" i="1"/>
  <c r="H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C422" i="1"/>
  <c r="C421" i="1"/>
  <c r="H416" i="1"/>
  <c r="G416" i="1"/>
  <c r="D416" i="1"/>
  <c r="C416" i="1"/>
  <c r="G415" i="1"/>
  <c r="D415" i="1"/>
  <c r="H415" i="1" s="1"/>
  <c r="C415" i="1"/>
  <c r="G414" i="1"/>
  <c r="D414" i="1"/>
  <c r="H414" i="1" s="1"/>
  <c r="C414" i="1"/>
  <c r="H411" i="1"/>
  <c r="G411" i="1"/>
  <c r="D411" i="1"/>
  <c r="C411" i="1"/>
  <c r="H410" i="1"/>
  <c r="G410" i="1"/>
  <c r="D410" i="1"/>
  <c r="C410" i="1"/>
  <c r="G409" i="1"/>
  <c r="D409" i="1"/>
  <c r="H409" i="1" s="1"/>
  <c r="C409" i="1"/>
  <c r="G408" i="1"/>
  <c r="D408" i="1"/>
  <c r="H408" i="1" s="1"/>
  <c r="C408"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G365" i="1"/>
  <c r="D365" i="1"/>
  <c r="H365" i="1" s="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G275" i="1"/>
  <c r="D275" i="1"/>
  <c r="H275" i="1" s="1"/>
  <c r="C275" i="1"/>
  <c r="G274" i="1"/>
  <c r="D274" i="1"/>
  <c r="H274" i="1" s="1"/>
  <c r="C274" i="1"/>
  <c r="H273" i="1"/>
  <c r="G273" i="1"/>
  <c r="D273" i="1"/>
  <c r="C273" i="1"/>
  <c r="H272" i="1"/>
  <c r="G272" i="1"/>
  <c r="D272" i="1"/>
  <c r="C272" i="1"/>
  <c r="G271" i="1"/>
  <c r="D271" i="1"/>
  <c r="H271" i="1" s="1"/>
  <c r="C271" i="1"/>
  <c r="G270" i="1"/>
  <c r="D270" i="1"/>
  <c r="H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D243" i="1"/>
  <c r="G243" i="1" s="1"/>
  <c r="C243"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G235" i="1"/>
  <c r="D235" i="1"/>
  <c r="H235" i="1" s="1"/>
  <c r="C235" i="1"/>
  <c r="G234" i="1"/>
  <c r="D234" i="1"/>
  <c r="H234" i="1" s="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D224" i="1"/>
  <c r="G224" i="1" s="1"/>
  <c r="C224" i="1"/>
  <c r="H223" i="1"/>
  <c r="G223" i="1"/>
  <c r="D223" i="1"/>
  <c r="C223" i="1"/>
  <c r="H222" i="1"/>
  <c r="G222" i="1"/>
  <c r="D222" i="1"/>
  <c r="C222" i="1"/>
  <c r="H221" i="1"/>
  <c r="D221" i="1"/>
  <c r="G221" i="1" s="1"/>
  <c r="C221" i="1"/>
  <c r="H220" i="1"/>
  <c r="G220" i="1"/>
  <c r="D220" i="1"/>
  <c r="C220" i="1"/>
  <c r="H219" i="1"/>
  <c r="G219" i="1"/>
  <c r="D219" i="1"/>
  <c r="C219" i="1"/>
  <c r="H218" i="1"/>
  <c r="G218" i="1"/>
  <c r="D218" i="1"/>
  <c r="C218" i="1"/>
  <c r="D217" i="1"/>
  <c r="H216" i="1"/>
  <c r="G216" i="1"/>
  <c r="D216" i="1"/>
  <c r="C216" i="1"/>
  <c r="G215" i="1"/>
  <c r="D215" i="1"/>
  <c r="H215" i="1" s="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D198" i="1"/>
  <c r="G198" i="1" s="1"/>
  <c r="C198" i="1"/>
  <c r="H197" i="1"/>
  <c r="G197" i="1"/>
  <c r="D197" i="1"/>
  <c r="C197" i="1"/>
  <c r="H196" i="1"/>
  <c r="G196" i="1"/>
  <c r="D196" i="1"/>
  <c r="C196" i="1"/>
  <c r="H195" i="1"/>
  <c r="D195" i="1"/>
  <c r="G195" i="1" s="1"/>
  <c r="C195" i="1"/>
  <c r="H194" i="1"/>
  <c r="G194" i="1"/>
  <c r="D194" i="1"/>
  <c r="C194" i="1"/>
  <c r="H193" i="1"/>
  <c r="G193" i="1"/>
  <c r="D193" i="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D181" i="1"/>
  <c r="H181" i="1" s="1"/>
  <c r="C181" i="1"/>
  <c r="D180" i="1"/>
  <c r="H180" i="1" s="1"/>
  <c r="C180" i="1"/>
  <c r="H179" i="1"/>
  <c r="G179" i="1"/>
  <c r="D179" i="1"/>
  <c r="C179" i="1"/>
  <c r="D178" i="1"/>
  <c r="H178" i="1" s="1"/>
  <c r="C178" i="1"/>
  <c r="D177" i="1"/>
  <c r="H177" i="1" s="1"/>
  <c r="C177" i="1"/>
  <c r="D176" i="1"/>
  <c r="H176" i="1" s="1"/>
  <c r="C176" i="1"/>
  <c r="D175" i="1"/>
  <c r="H175" i="1" s="1"/>
  <c r="C175" i="1"/>
  <c r="D174" i="1"/>
  <c r="H174" i="1" s="1"/>
  <c r="C174" i="1"/>
  <c r="H173" i="1"/>
  <c r="G173" i="1"/>
  <c r="D173" i="1"/>
  <c r="C173" i="1"/>
  <c r="H172" i="1"/>
  <c r="G172" i="1"/>
  <c r="D172" i="1"/>
  <c r="C172" i="1"/>
  <c r="D171" i="1"/>
  <c r="G171" i="1" s="1"/>
  <c r="C171" i="1"/>
  <c r="D170" i="1"/>
  <c r="H170" i="1" s="1"/>
  <c r="C170" i="1"/>
  <c r="D169" i="1"/>
  <c r="H169" i="1" s="1"/>
  <c r="C169" i="1"/>
  <c r="H168" i="1"/>
  <c r="G168" i="1"/>
  <c r="D168" i="1"/>
  <c r="C168" i="1"/>
  <c r="D167" i="1"/>
  <c r="H167" i="1" s="1"/>
  <c r="C167" i="1"/>
  <c r="D166" i="1"/>
  <c r="H166" i="1" s="1"/>
  <c r="C166" i="1"/>
  <c r="H165" i="1"/>
  <c r="G165" i="1"/>
  <c r="D165" i="1"/>
  <c r="C165" i="1"/>
  <c r="D164" i="1"/>
  <c r="H164" i="1" s="1"/>
  <c r="C164" i="1"/>
  <c r="G163" i="1"/>
  <c r="D163" i="1"/>
  <c r="H163" i="1" s="1"/>
  <c r="C163" i="1"/>
  <c r="H162" i="1"/>
  <c r="G162" i="1"/>
  <c r="D162" i="1"/>
  <c r="C162" i="1"/>
  <c r="C161" i="1"/>
  <c r="H159" i="1"/>
  <c r="G159" i="1"/>
  <c r="D159" i="1"/>
  <c r="C159" i="1"/>
  <c r="G158" i="1"/>
  <c r="D158" i="1"/>
  <c r="H158" i="1" s="1"/>
  <c r="C158" i="1"/>
  <c r="H157" i="1"/>
  <c r="G157" i="1"/>
  <c r="D157" i="1"/>
  <c r="C157" i="1"/>
  <c r="G156" i="1"/>
  <c r="D156" i="1"/>
  <c r="H156" i="1" s="1"/>
  <c r="C156" i="1"/>
  <c r="G155" i="1"/>
  <c r="D155" i="1"/>
  <c r="H155" i="1" s="1"/>
  <c r="C155" i="1"/>
  <c r="H154" i="1"/>
  <c r="G154" i="1"/>
  <c r="D154" i="1"/>
  <c r="C154" i="1"/>
  <c r="H153" i="1"/>
  <c r="G153" i="1"/>
  <c r="D153" i="1"/>
  <c r="C153" i="1"/>
  <c r="H152" i="1"/>
  <c r="G152" i="1"/>
  <c r="D152" i="1"/>
  <c r="C152" i="1"/>
  <c r="G151" i="1"/>
  <c r="D151" i="1"/>
  <c r="H151" i="1" s="1"/>
  <c r="C151" i="1"/>
  <c r="G150"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D105" i="1"/>
  <c r="G105" i="1" s="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G90" i="1"/>
  <c r="D90" i="1"/>
  <c r="H90" i="1" s="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H57" i="1"/>
  <c r="G57" i="1"/>
  <c r="D57" i="1"/>
  <c r="C57" i="1"/>
  <c r="D56" i="1"/>
  <c r="H56" i="1" s="1"/>
  <c r="C56" i="1"/>
  <c r="H55" i="1"/>
  <c r="G55" i="1"/>
  <c r="D55" i="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D23" i="1"/>
  <c r="H23" i="1" s="1"/>
  <c r="C23" i="1"/>
  <c r="H22" i="1"/>
  <c r="G22" i="1"/>
  <c r="D22" i="1"/>
  <c r="C22" i="1"/>
  <c r="H21" i="1"/>
  <c r="G21" i="1"/>
  <c r="D21" i="1"/>
  <c r="C21" i="1"/>
  <c r="H20" i="1"/>
  <c r="D20" i="1"/>
  <c r="G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G10" i="1"/>
  <c r="D10" i="1"/>
  <c r="C10" i="1"/>
  <c r="H9" i="1"/>
  <c r="D9" i="1"/>
  <c r="G9" i="1" s="1"/>
  <c r="C9" i="1"/>
  <c r="H8" i="1"/>
  <c r="D8" i="1"/>
  <c r="G8" i="1" s="1"/>
  <c r="C8" i="1"/>
  <c r="H7" i="1"/>
  <c r="G7" i="1"/>
  <c r="D7" i="1"/>
  <c r="C7" i="1"/>
  <c r="H6" i="1"/>
  <c r="D6" i="1"/>
  <c r="G6" i="1" s="1"/>
  <c r="C6" i="1"/>
  <c r="H5" i="1"/>
  <c r="G5" i="1"/>
  <c r="D5" i="1"/>
  <c r="C5" i="1"/>
  <c r="D4" i="1"/>
  <c r="G4" i="1" s="1"/>
  <c r="C4" i="1"/>
  <c r="E321" i="9" l="1"/>
  <c r="E326" i="9"/>
  <c r="B326" i="9" s="1"/>
  <c r="G1682" i="1"/>
  <c r="C1680" i="1"/>
  <c r="G1684" i="1"/>
  <c r="D51" i="8"/>
  <c r="C1603" i="1"/>
  <c r="G1591" i="1"/>
  <c r="G1587" i="1"/>
  <c r="E37" i="9"/>
  <c r="B37" i="9" s="1"/>
  <c r="E36" i="9"/>
  <c r="B36" i="9" s="1"/>
  <c r="G299" i="1"/>
  <c r="G421" i="1"/>
  <c r="H421" i="1"/>
  <c r="E648" i="4"/>
  <c r="D642" i="1" s="1"/>
  <c r="G729" i="1"/>
  <c r="G666" i="1"/>
  <c r="G836" i="1"/>
  <c r="E28" i="9"/>
  <c r="B28" i="9" s="1"/>
  <c r="E296" i="9"/>
  <c r="B296" i="9" s="1"/>
  <c r="E25" i="9"/>
  <c r="B25" i="9" s="1"/>
  <c r="E328" i="9"/>
  <c r="B328" i="9" s="1"/>
  <c r="E163" i="9"/>
  <c r="B163" i="9" s="1"/>
  <c r="H407" i="1"/>
  <c r="G407" i="1"/>
  <c r="E373" i="4"/>
  <c r="D368" i="1" s="1"/>
  <c r="G300" i="1"/>
  <c r="E319" i="9"/>
  <c r="B319" i="9" s="1"/>
  <c r="G298" i="1"/>
  <c r="E647" i="4"/>
  <c r="D641" i="1" s="1"/>
  <c r="E294" i="9"/>
  <c r="B294" i="9" s="1"/>
  <c r="D422" i="1"/>
  <c r="F426" i="4"/>
  <c r="E325" i="9"/>
  <c r="B325" i="9" s="1"/>
  <c r="F278" i="4"/>
  <c r="G258" i="1"/>
  <c r="H258" i="1"/>
  <c r="F262" i="4"/>
  <c r="E230" i="4"/>
  <c r="D226" i="1" s="1"/>
  <c r="D242" i="1"/>
  <c r="D233" i="1"/>
  <c r="E68" i="9"/>
  <c r="B68" i="9" s="1"/>
  <c r="F246" i="9"/>
  <c r="B246" i="9" s="1"/>
  <c r="F244" i="9"/>
  <c r="B244" i="9" s="1"/>
  <c r="F194" i="4"/>
  <c r="E55" i="9"/>
  <c r="B55" i="9" s="1"/>
  <c r="B242" i="9"/>
  <c r="G183" i="1"/>
  <c r="F240" i="9"/>
  <c r="B240" i="9" s="1"/>
  <c r="G182" i="1"/>
  <c r="G181" i="1"/>
  <c r="E52" i="9"/>
  <c r="B52" i="9" s="1"/>
  <c r="G180" i="1"/>
  <c r="G178" i="1"/>
  <c r="G177" i="1"/>
  <c r="G176" i="1"/>
  <c r="G174" i="1"/>
  <c r="G175" i="1"/>
  <c r="F178" i="4"/>
  <c r="H171" i="1"/>
  <c r="G170" i="1"/>
  <c r="G169" i="1"/>
  <c r="G166" i="1"/>
  <c r="G167" i="1"/>
  <c r="G161" i="1"/>
  <c r="H161" i="1"/>
  <c r="G164" i="1"/>
  <c r="E48" i="9"/>
  <c r="B48" i="9" s="1"/>
  <c r="H116" i="1"/>
  <c r="G116" i="1"/>
  <c r="F120" i="4"/>
  <c r="D108" i="1"/>
  <c r="E106" i="4"/>
  <c r="D102" i="1" s="1"/>
  <c r="E82" i="4"/>
  <c r="D78" i="1" s="1"/>
  <c r="F232" i="9"/>
  <c r="B232" i="9" s="1"/>
  <c r="G60" i="1"/>
  <c r="G63" i="1"/>
  <c r="G54" i="1"/>
  <c r="G56" i="1"/>
  <c r="G23" i="1"/>
  <c r="B230" i="9"/>
  <c r="G19" i="1"/>
  <c r="H19" i="1"/>
  <c r="F23" i="4"/>
  <c r="H4" i="1"/>
  <c r="E307" i="9"/>
  <c r="B307" i="9" s="1"/>
  <c r="F236" i="9"/>
  <c r="B236" i="9" s="1"/>
  <c r="E311" i="9"/>
  <c r="B311" i="9" s="1"/>
  <c r="E323" i="9"/>
  <c r="B323" i="9" s="1"/>
  <c r="H1013" i="1"/>
  <c r="G1013" i="1"/>
  <c r="H1015" i="1"/>
  <c r="G1015" i="1"/>
  <c r="H1185" i="1"/>
  <c r="G1185" i="1"/>
  <c r="H1412" i="1"/>
  <c r="G1412" i="1"/>
  <c r="H1418" i="1"/>
  <c r="G1418" i="1"/>
  <c r="H1422" i="1"/>
  <c r="G1422" i="1"/>
  <c r="H1426" i="1"/>
  <c r="G1426" i="1"/>
  <c r="H1430" i="1"/>
  <c r="G1430" i="1"/>
  <c r="H1434" i="1"/>
  <c r="G1434" i="1"/>
  <c r="H1440" i="1"/>
  <c r="G1440" i="1"/>
  <c r="H1454" i="1"/>
  <c r="G1454" i="1"/>
  <c r="H1474" i="1"/>
  <c r="G1474" i="1"/>
  <c r="G1673" i="1"/>
  <c r="H1673" i="1"/>
  <c r="G1681" i="1"/>
  <c r="H1681"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187" i="1"/>
  <c r="G1187" i="1"/>
  <c r="H1410" i="1"/>
  <c r="G1410" i="1"/>
  <c r="H1414" i="1"/>
  <c r="G1414" i="1"/>
  <c r="H1416" i="1"/>
  <c r="G1416" i="1"/>
  <c r="H1420" i="1"/>
  <c r="G1420" i="1"/>
  <c r="H1424" i="1"/>
  <c r="G1424" i="1"/>
  <c r="H1428" i="1"/>
  <c r="G1428" i="1"/>
  <c r="H1432" i="1"/>
  <c r="G1432" i="1"/>
  <c r="H1436" i="1"/>
  <c r="G1436" i="1"/>
  <c r="H1438" i="1"/>
  <c r="G1438" i="1"/>
  <c r="H1442" i="1"/>
  <c r="G1442" i="1"/>
  <c r="H1444" i="1"/>
  <c r="G1444" i="1"/>
  <c r="H1446" i="1"/>
  <c r="G1446" i="1"/>
  <c r="H1448" i="1"/>
  <c r="G1448" i="1"/>
  <c r="H1450" i="1"/>
  <c r="G1450" i="1"/>
  <c r="H1452" i="1"/>
  <c r="G1452" i="1"/>
  <c r="H1456" i="1"/>
  <c r="G1456" i="1"/>
  <c r="H1458" i="1"/>
  <c r="G1458" i="1"/>
  <c r="H1460" i="1"/>
  <c r="G1460" i="1"/>
  <c r="H1462" i="1"/>
  <c r="G1462" i="1"/>
  <c r="H1464" i="1"/>
  <c r="G1464" i="1"/>
  <c r="H1466" i="1"/>
  <c r="G1466" i="1"/>
  <c r="H1468" i="1"/>
  <c r="G1468" i="1"/>
  <c r="H1470" i="1"/>
  <c r="G1470" i="1"/>
  <c r="H1472" i="1"/>
  <c r="G1472" i="1"/>
  <c r="H1476" i="1"/>
  <c r="G1476" i="1"/>
  <c r="H1478" i="1"/>
  <c r="G1478" i="1"/>
  <c r="H1480" i="1"/>
  <c r="G1480" i="1"/>
  <c r="H1482" i="1"/>
  <c r="G1482" i="1"/>
  <c r="H1492" i="1"/>
  <c r="G1492" i="1"/>
  <c r="H1500" i="1"/>
  <c r="G1500" i="1"/>
  <c r="H1508" i="1"/>
  <c r="G150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H1014" i="1"/>
  <c r="G1014" i="1"/>
  <c r="H1016" i="1"/>
  <c r="G1016" i="1"/>
  <c r="H1186" i="1"/>
  <c r="G1186"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41" i="1"/>
  <c r="G1241" i="1"/>
  <c r="H1243" i="1"/>
  <c r="G1243" i="1"/>
  <c r="H1245" i="1"/>
  <c r="G1245" i="1"/>
  <c r="H1247" i="1"/>
  <c r="G1247" i="1"/>
  <c r="H1249" i="1"/>
  <c r="G1249" i="1"/>
  <c r="H1251" i="1"/>
  <c r="G1251" i="1"/>
  <c r="H1253" i="1"/>
  <c r="G1253" i="1"/>
  <c r="F274" i="4"/>
  <c r="E273" i="4"/>
  <c r="D269" i="1" s="1"/>
  <c r="H1223" i="1"/>
  <c r="G1223" i="1"/>
  <c r="H1225" i="1"/>
  <c r="G1225" i="1"/>
  <c r="H1227" i="1"/>
  <c r="G1227" i="1"/>
  <c r="H1229" i="1"/>
  <c r="G1229" i="1"/>
  <c r="H1231" i="1"/>
  <c r="G1231" i="1"/>
  <c r="H1233" i="1"/>
  <c r="G1233" i="1"/>
  <c r="H1235" i="1"/>
  <c r="G1235" i="1"/>
  <c r="H1237" i="1"/>
  <c r="G1237" i="1"/>
  <c r="H1239" i="1"/>
  <c r="G1239" i="1"/>
  <c r="H1256" i="1"/>
  <c r="G1256" i="1"/>
  <c r="H1402" i="1"/>
  <c r="G1402" i="1"/>
  <c r="H1404" i="1"/>
  <c r="G1404" i="1"/>
  <c r="H1406" i="1"/>
  <c r="G1406" i="1"/>
  <c r="H1408" i="1"/>
  <c r="G1408" i="1"/>
  <c r="I1540" i="1"/>
  <c r="H1589" i="1"/>
  <c r="G1589" i="1"/>
  <c r="H1593" i="1"/>
  <c r="G1593" i="1"/>
  <c r="E12" i="5"/>
  <c r="D1050" i="1"/>
  <c r="E177" i="5"/>
  <c r="D1184" i="1"/>
  <c r="G1184" i="1" s="1"/>
  <c r="I25" i="3"/>
  <c r="D1254" i="1"/>
  <c r="E295" i="5"/>
  <c r="D1299" i="1" s="1"/>
  <c r="H1299" i="1" s="1"/>
  <c r="D1300"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42" i="1"/>
  <c r="G1242" i="1"/>
  <c r="H1244" i="1"/>
  <c r="G1244" i="1"/>
  <c r="H1246" i="1"/>
  <c r="G1246" i="1"/>
  <c r="H1248" i="1"/>
  <c r="G1248" i="1"/>
  <c r="H1250" i="1"/>
  <c r="G1250" i="1"/>
  <c r="H1252" i="1"/>
  <c r="G1252"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8" i="1"/>
  <c r="G1488" i="1"/>
  <c r="H1496" i="1"/>
  <c r="G1496" i="1"/>
  <c r="H1504" i="1"/>
  <c r="G1504" i="1"/>
  <c r="H1224" i="1"/>
  <c r="G1224" i="1"/>
  <c r="H1226" i="1"/>
  <c r="G1226" i="1"/>
  <c r="H1228" i="1"/>
  <c r="G1228" i="1"/>
  <c r="H1230" i="1"/>
  <c r="G1230" i="1"/>
  <c r="H1232" i="1"/>
  <c r="G1232" i="1"/>
  <c r="H1234" i="1"/>
  <c r="G1234" i="1"/>
  <c r="H1236" i="1"/>
  <c r="G1236" i="1"/>
  <c r="H1238" i="1"/>
  <c r="G1238" i="1"/>
  <c r="H1240" i="1"/>
  <c r="G1240" i="1"/>
  <c r="H1255" i="1"/>
  <c r="G1255" i="1"/>
  <c r="H1257" i="1"/>
  <c r="G1257" i="1"/>
  <c r="H1300" i="1"/>
  <c r="G1300" i="1"/>
  <c r="H1401" i="1"/>
  <c r="G1401" i="1"/>
  <c r="H1403" i="1"/>
  <c r="G1403" i="1"/>
  <c r="H1405" i="1"/>
  <c r="G1405" i="1"/>
  <c r="H1407" i="1"/>
  <c r="G1407" i="1"/>
  <c r="H1487" i="1"/>
  <c r="H1491" i="1"/>
  <c r="H1495" i="1"/>
  <c r="H1499" i="1"/>
  <c r="H1503" i="1"/>
  <c r="H1507" i="1"/>
  <c r="H1511" i="1"/>
  <c r="H1515" i="1"/>
  <c r="H1519" i="1"/>
  <c r="H1523" i="1"/>
  <c r="H1527" i="1"/>
  <c r="H1531" i="1"/>
  <c r="H1535" i="1"/>
  <c r="H1547" i="1"/>
  <c r="G1547" i="1"/>
  <c r="H1549" i="1"/>
  <c r="G1549" i="1"/>
  <c r="I1549" i="1" s="1"/>
  <c r="H1551" i="1"/>
  <c r="G1551" i="1"/>
  <c r="H1553" i="1"/>
  <c r="G1553" i="1"/>
  <c r="I1553" i="1" s="1"/>
  <c r="H1557" i="1"/>
  <c r="G1557" i="1"/>
  <c r="H1559" i="1"/>
  <c r="G1559" i="1"/>
  <c r="I1559" i="1" s="1"/>
  <c r="H1561" i="1"/>
  <c r="G1561" i="1"/>
  <c r="H1564" i="1"/>
  <c r="G1564" i="1"/>
  <c r="I1564" i="1" s="1"/>
  <c r="H1566" i="1"/>
  <c r="G1566" i="1"/>
  <c r="H1568" i="1"/>
  <c r="G1568" i="1"/>
  <c r="I1568" i="1" s="1"/>
  <c r="H1570" i="1"/>
  <c r="G1570" i="1"/>
  <c r="H1572" i="1"/>
  <c r="G1572" i="1"/>
  <c r="I1572" i="1" s="1"/>
  <c r="H1574" i="1"/>
  <c r="G1574" i="1"/>
  <c r="H1576" i="1"/>
  <c r="G1576" i="1"/>
  <c r="I1578" i="1"/>
  <c r="I1580" i="1"/>
  <c r="H1625" i="1"/>
  <c r="G1625" i="1"/>
  <c r="H1629" i="1"/>
  <c r="G1629" i="1"/>
  <c r="H1633" i="1"/>
  <c r="G1633" i="1"/>
  <c r="H1637" i="1"/>
  <c r="G1637" i="1"/>
  <c r="H1641" i="1"/>
  <c r="G1641" i="1"/>
  <c r="H1645" i="1"/>
  <c r="G1645" i="1"/>
  <c r="H1649" i="1"/>
  <c r="G1649" i="1"/>
  <c r="H1653" i="1"/>
  <c r="G1653" i="1"/>
  <c r="H1657" i="1"/>
  <c r="G1657" i="1"/>
  <c r="H1670" i="1"/>
  <c r="G1670" i="1"/>
  <c r="H1678" i="1"/>
  <c r="G1678" i="1"/>
  <c r="F165" i="4"/>
  <c r="D164" i="4"/>
  <c r="F310" i="4"/>
  <c r="D309" i="4"/>
  <c r="E430" i="4"/>
  <c r="F633" i="4"/>
  <c r="D629" i="4"/>
  <c r="H1486" i="1"/>
  <c r="H1490" i="1"/>
  <c r="H1494" i="1"/>
  <c r="H1498" i="1"/>
  <c r="H1502" i="1"/>
  <c r="H1506" i="1"/>
  <c r="H1510" i="1"/>
  <c r="H1514" i="1"/>
  <c r="H1518" i="1"/>
  <c r="H1522" i="1"/>
  <c r="H1526" i="1"/>
  <c r="H1530" i="1"/>
  <c r="H1534" i="1"/>
  <c r="H1540" i="1"/>
  <c r="G1541" i="1"/>
  <c r="I1541" i="1" s="1"/>
  <c r="J1541" i="1"/>
  <c r="H1542" i="1"/>
  <c r="I1542" i="1" s="1"/>
  <c r="G1543" i="1"/>
  <c r="I1543" i="1" s="1"/>
  <c r="J1543" i="1"/>
  <c r="H1544" i="1"/>
  <c r="I1544" i="1" s="1"/>
  <c r="G1545" i="1"/>
  <c r="I1545" i="1" s="1"/>
  <c r="J1545" i="1"/>
  <c r="J1546" i="1"/>
  <c r="H1584" i="1"/>
  <c r="G1584" i="1"/>
  <c r="H1597" i="1"/>
  <c r="G1597" i="1"/>
  <c r="H1601" i="1"/>
  <c r="G1601" i="1"/>
  <c r="H1605" i="1"/>
  <c r="G1605" i="1"/>
  <c r="H1609" i="1"/>
  <c r="G1609" i="1"/>
  <c r="H1613" i="1"/>
  <c r="G1613" i="1"/>
  <c r="H1617" i="1"/>
  <c r="G1617" i="1"/>
  <c r="F39" i="4"/>
  <c r="D7" i="4"/>
  <c r="F536" i="4"/>
  <c r="D6" i="8"/>
  <c r="C1594" i="1"/>
  <c r="H1485" i="1"/>
  <c r="H1489" i="1"/>
  <c r="H1493" i="1"/>
  <c r="H1497" i="1"/>
  <c r="H1501" i="1"/>
  <c r="H1505" i="1"/>
  <c r="H1509" i="1"/>
  <c r="H1513" i="1"/>
  <c r="H1517" i="1"/>
  <c r="H1521" i="1"/>
  <c r="H1525" i="1"/>
  <c r="H1529" i="1"/>
  <c r="H1533" i="1"/>
  <c r="H1539" i="1"/>
  <c r="I1548" i="1"/>
  <c r="I1550" i="1"/>
  <c r="I1552" i="1"/>
  <c r="I1556" i="1"/>
  <c r="I1558" i="1"/>
  <c r="I1560" i="1"/>
  <c r="I1563" i="1"/>
  <c r="I1565" i="1"/>
  <c r="I1567" i="1"/>
  <c r="I1569" i="1"/>
  <c r="H1571" i="1"/>
  <c r="G1571" i="1"/>
  <c r="I1573" i="1"/>
  <c r="I1575" i="1"/>
  <c r="H1577" i="1"/>
  <c r="G1577" i="1"/>
  <c r="H1579" i="1"/>
  <c r="G1579" i="1"/>
  <c r="I1579" i="1" s="1"/>
  <c r="H1581" i="1"/>
  <c r="H1675" i="1"/>
  <c r="G1675" i="1"/>
  <c r="H1683" i="1"/>
  <c r="G1683" i="1"/>
  <c r="F523" i="4"/>
  <c r="D522" i="4"/>
  <c r="H28" i="3"/>
  <c r="F35" i="6"/>
  <c r="H30" i="3"/>
  <c r="F114" i="6"/>
  <c r="F8" i="4"/>
  <c r="E7" i="4"/>
  <c r="F154" i="4"/>
  <c r="E153" i="4"/>
  <c r="H24" i="9" s="1"/>
  <c r="E164" i="4"/>
  <c r="D160" i="1" s="1"/>
  <c r="E308" i="4"/>
  <c r="D466" i="4"/>
  <c r="F497" i="4"/>
  <c r="D491" i="4"/>
  <c r="F219" i="5"/>
  <c r="D218" i="5"/>
  <c r="F6" i="6"/>
  <c r="D5" i="6"/>
  <c r="H1546" i="1"/>
  <c r="G1588" i="1"/>
  <c r="G1592" i="1"/>
  <c r="G1596" i="1"/>
  <c r="G1600" i="1"/>
  <c r="G1604" i="1"/>
  <c r="G1608" i="1"/>
  <c r="G1612" i="1"/>
  <c r="G1616" i="1"/>
  <c r="G1624" i="1"/>
  <c r="G1628" i="1"/>
  <c r="G1632" i="1"/>
  <c r="G1636" i="1"/>
  <c r="G1640" i="1"/>
  <c r="G1644" i="1"/>
  <c r="G1648" i="1"/>
  <c r="G1652" i="1"/>
  <c r="G1656" i="1"/>
  <c r="G1659" i="1"/>
  <c r="G1662" i="1"/>
  <c r="H1665" i="1"/>
  <c r="G1667" i="1"/>
  <c r="E49" i="4"/>
  <c r="D45" i="1" s="1"/>
  <c r="F83" i="4"/>
  <c r="D82" i="4"/>
  <c r="F107" i="4"/>
  <c r="D106" i="4"/>
  <c r="F231" i="4"/>
  <c r="D230" i="4"/>
  <c r="D373" i="4"/>
  <c r="F485" i="4"/>
  <c r="D479" i="4"/>
  <c r="F8" i="5"/>
  <c r="D7" i="5"/>
  <c r="F76" i="5"/>
  <c r="D70" i="5"/>
  <c r="H313" i="9"/>
  <c r="E313" i="9" s="1"/>
  <c r="B313" i="9" s="1"/>
  <c r="E88" i="5"/>
  <c r="F120" i="5"/>
  <c r="D119" i="5"/>
  <c r="E218" i="5"/>
  <c r="E5" i="6"/>
  <c r="F90" i="6"/>
  <c r="D89" i="6"/>
  <c r="F141" i="4"/>
  <c r="D140" i="4"/>
  <c r="D152" i="4"/>
  <c r="D321" i="4"/>
  <c r="F362" i="4"/>
  <c r="D361" i="4"/>
  <c r="E535" i="4"/>
  <c r="D584" i="4"/>
  <c r="D535" i="4" s="1"/>
  <c r="F603" i="4"/>
  <c r="D597" i="4"/>
  <c r="G335" i="9"/>
  <c r="D176" i="5"/>
  <c r="F251" i="5"/>
  <c r="F255" i="5"/>
  <c r="D254" i="5"/>
  <c r="D250" i="5" s="1"/>
  <c r="D5" i="7"/>
  <c r="D648" i="4"/>
  <c r="F89" i="5"/>
  <c r="F180" i="5"/>
  <c r="F196" i="5"/>
  <c r="F202" i="5"/>
  <c r="B32" i="9"/>
  <c r="B40" i="9"/>
  <c r="E43" i="9"/>
  <c r="B43" i="9" s="1"/>
  <c r="D43" i="4"/>
  <c r="D221" i="4"/>
  <c r="D354" i="4"/>
  <c r="D406" i="4"/>
  <c r="D431" i="4"/>
  <c r="G314" i="9"/>
  <c r="G315" i="9"/>
  <c r="E31" i="9"/>
  <c r="B31" i="9" s="1"/>
  <c r="E35" i="9"/>
  <c r="B35" i="9" s="1"/>
  <c r="E39" i="9"/>
  <c r="B39" i="9" s="1"/>
  <c r="B45" i="9"/>
  <c r="H314" i="9"/>
  <c r="H315" i="9"/>
  <c r="E336" i="9"/>
  <c r="B336" i="9" s="1"/>
  <c r="E337" i="9"/>
  <c r="B337" i="9" s="1"/>
  <c r="H309" i="9"/>
  <c r="G309" i="9"/>
  <c r="H308" i="9"/>
  <c r="M228" i="9"/>
  <c r="L228" i="9"/>
  <c r="G226" i="9"/>
  <c r="E226" i="9" s="1"/>
  <c r="B226" i="9" s="1"/>
  <c r="G224" i="9"/>
  <c r="E224" i="9" s="1"/>
  <c r="B224" i="9" s="1"/>
  <c r="G222" i="9"/>
  <c r="E222" i="9" s="1"/>
  <c r="B222" i="9" s="1"/>
  <c r="G220" i="9"/>
  <c r="E220" i="9" s="1"/>
  <c r="B220" i="9" s="1"/>
  <c r="G218" i="9"/>
  <c r="E218" i="9" s="1"/>
  <c r="B218" i="9" s="1"/>
  <c r="G215" i="9"/>
  <c r="E215" i="9" s="1"/>
  <c r="B215" i="9" s="1"/>
  <c r="G211" i="9"/>
  <c r="E211" i="9" s="1"/>
  <c r="B211" i="9" s="1"/>
  <c r="G210" i="9"/>
  <c r="E210" i="9" s="1"/>
  <c r="B210" i="9" s="1"/>
  <c r="G209" i="9"/>
  <c r="E209" i="9" s="1"/>
  <c r="B209" i="9" s="1"/>
  <c r="G208" i="9"/>
  <c r="E208" i="9" s="1"/>
  <c r="B208" i="9" s="1"/>
  <c r="L207" i="9"/>
  <c r="F207" i="9" s="1"/>
  <c r="G302" i="9"/>
  <c r="E302" i="9" s="1"/>
  <c r="B302" i="9" s="1"/>
  <c r="G300" i="9"/>
  <c r="E300" i="9" s="1"/>
  <c r="B300" i="9" s="1"/>
  <c r="G216" i="9"/>
  <c r="E216" i="9" s="1"/>
  <c r="B216"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25" i="9"/>
  <c r="E225" i="9" s="1"/>
  <c r="B225" i="9" s="1"/>
  <c r="G223" i="9"/>
  <c r="E223" i="9" s="1"/>
  <c r="B223" i="9" s="1"/>
  <c r="G221" i="9"/>
  <c r="E221" i="9" s="1"/>
  <c r="B221" i="9" s="1"/>
  <c r="G219" i="9"/>
  <c r="E219" i="9" s="1"/>
  <c r="B219" i="9" s="1"/>
  <c r="G217" i="9"/>
  <c r="E217" i="9" s="1"/>
  <c r="B217" i="9" s="1"/>
  <c r="G213" i="9"/>
  <c r="E213" i="9" s="1"/>
  <c r="B213" i="9" s="1"/>
  <c r="G180" i="9"/>
  <c r="E180" i="9" s="1"/>
  <c r="B180" i="9" s="1"/>
  <c r="H179" i="9"/>
  <c r="G308" i="9"/>
  <c r="E308" i="9" s="1"/>
  <c r="B308" i="9" s="1"/>
  <c r="G301" i="9"/>
  <c r="E301" i="9" s="1"/>
  <c r="B301" i="9" s="1"/>
  <c r="G214" i="9"/>
  <c r="E214" i="9" s="1"/>
  <c r="B214" i="9" s="1"/>
  <c r="G178" i="9"/>
  <c r="E178" i="9" s="1"/>
  <c r="B178" i="9" s="1"/>
  <c r="G176" i="9"/>
  <c r="E176" i="9" s="1"/>
  <c r="B176" i="9" s="1"/>
  <c r="G174" i="9"/>
  <c r="E174" i="9" s="1"/>
  <c r="B174" i="9" s="1"/>
  <c r="G179" i="9"/>
  <c r="G177" i="9"/>
  <c r="E177" i="9" s="1"/>
  <c r="B177" i="9" s="1"/>
  <c r="G175" i="9"/>
  <c r="E175" i="9" s="1"/>
  <c r="B175" i="9" s="1"/>
  <c r="I10" i="9"/>
  <c r="B29" i="9"/>
  <c r="B33" i="9"/>
  <c r="B41" i="9"/>
  <c r="E51" i="9"/>
  <c r="B51" i="9" s="1"/>
  <c r="E127" i="9"/>
  <c r="B127" i="9" s="1"/>
  <c r="B147" i="9"/>
  <c r="B155" i="9"/>
  <c r="B159" i="9"/>
  <c r="B167" i="9"/>
  <c r="F235" i="9"/>
  <c r="B235" i="9" s="1"/>
  <c r="B248" i="9"/>
  <c r="B256" i="9"/>
  <c r="B264" i="9"/>
  <c r="B272" i="9"/>
  <c r="B280" i="9"/>
  <c r="B321" i="9"/>
  <c r="B329" i="9"/>
  <c r="B238" i="9"/>
  <c r="F239" i="9"/>
  <c r="B239" i="9" s="1"/>
  <c r="B252" i="9"/>
  <c r="B260" i="9"/>
  <c r="B268" i="9"/>
  <c r="B276" i="9"/>
  <c r="B284" i="9"/>
  <c r="F298" i="9"/>
  <c r="B317" i="9"/>
  <c r="H1680" i="1" l="1"/>
  <c r="G1680" i="1"/>
  <c r="D45" i="8"/>
  <c r="C1627" i="1"/>
  <c r="H1603" i="1"/>
  <c r="G1603" i="1"/>
  <c r="F228" i="9"/>
  <c r="B228" i="9" s="1"/>
  <c r="F647" i="4"/>
  <c r="E360" i="4"/>
  <c r="E418" i="4" s="1"/>
  <c r="D413" i="1" s="1"/>
  <c r="G422" i="1"/>
  <c r="H422" i="1"/>
  <c r="G641" i="1"/>
  <c r="H641" i="1"/>
  <c r="F273" i="4"/>
  <c r="G242" i="1"/>
  <c r="H242" i="1"/>
  <c r="H233" i="1"/>
  <c r="G233" i="1"/>
  <c r="G108" i="1"/>
  <c r="H108" i="1"/>
  <c r="F250" i="5"/>
  <c r="H25" i="3"/>
  <c r="C1254" i="1"/>
  <c r="F535" i="4"/>
  <c r="C529" i="1"/>
  <c r="E640" i="4"/>
  <c r="D634" i="1" s="1"/>
  <c r="D529" i="1"/>
  <c r="E152" i="4"/>
  <c r="F152" i="4" s="1"/>
  <c r="D149" i="1"/>
  <c r="H1594" i="1"/>
  <c r="G1594" i="1"/>
  <c r="E639" i="4"/>
  <c r="D633" i="1" s="1"/>
  <c r="D424" i="1"/>
  <c r="E315" i="9"/>
  <c r="B315" i="9" s="1"/>
  <c r="F354" i="4"/>
  <c r="C349" i="1"/>
  <c r="F597" i="4"/>
  <c r="C591" i="1"/>
  <c r="F361" i="4"/>
  <c r="D360" i="4"/>
  <c r="C356" i="1"/>
  <c r="F153" i="4"/>
  <c r="F89" i="6"/>
  <c r="C1484" i="1"/>
  <c r="F119" i="5"/>
  <c r="C1124" i="1"/>
  <c r="D69" i="5"/>
  <c r="D6" i="5" s="1"/>
  <c r="F70" i="5"/>
  <c r="C1075" i="1"/>
  <c r="F479" i="4"/>
  <c r="C473" i="1"/>
  <c r="F230" i="4"/>
  <c r="C226" i="1"/>
  <c r="F82" i="4"/>
  <c r="C78" i="1"/>
  <c r="G338" i="9"/>
  <c r="F218" i="5"/>
  <c r="C1222" i="1"/>
  <c r="F466" i="4"/>
  <c r="C460" i="1"/>
  <c r="C1582" i="1"/>
  <c r="D44" i="8"/>
  <c r="F309" i="4"/>
  <c r="D308" i="4"/>
  <c r="C304" i="1"/>
  <c r="F49" i="4"/>
  <c r="H1050" i="1"/>
  <c r="G1050" i="1"/>
  <c r="G269" i="1"/>
  <c r="H269" i="1"/>
  <c r="H1184" i="1"/>
  <c r="E179" i="9"/>
  <c r="B179" i="9" s="1"/>
  <c r="E314" i="9"/>
  <c r="B314" i="9" s="1"/>
  <c r="F221" i="4"/>
  <c r="C217" i="1"/>
  <c r="G345" i="9"/>
  <c r="E345" i="9" s="1"/>
  <c r="H33" i="3"/>
  <c r="C1537" i="1"/>
  <c r="G24" i="9"/>
  <c r="E24" i="9" s="1"/>
  <c r="D303" i="1"/>
  <c r="E6" i="4"/>
  <c r="D3" i="1"/>
  <c r="I1577" i="1"/>
  <c r="F7" i="4"/>
  <c r="D6" i="4"/>
  <c r="C3" i="1"/>
  <c r="F629" i="4"/>
  <c r="C623" i="1"/>
  <c r="I1574" i="1"/>
  <c r="I1566" i="1"/>
  <c r="I1561" i="1"/>
  <c r="I1557" i="1"/>
  <c r="I1551" i="1"/>
  <c r="I1547" i="1"/>
  <c r="G1299" i="1"/>
  <c r="E7" i="5"/>
  <c r="D1017" i="1"/>
  <c r="F406" i="4"/>
  <c r="C401" i="1"/>
  <c r="H18" i="3"/>
  <c r="D299" i="4"/>
  <c r="C148" i="1"/>
  <c r="H338" i="9"/>
  <c r="D1222" i="1"/>
  <c r="F522" i="4"/>
  <c r="C516" i="1"/>
  <c r="H335" i="9"/>
  <c r="E335" i="9" s="1"/>
  <c r="B335" i="9" s="1"/>
  <c r="E176" i="5"/>
  <c r="D1181" i="1"/>
  <c r="E309" i="9"/>
  <c r="B309" i="9" s="1"/>
  <c r="D430" i="4"/>
  <c r="F431" i="4"/>
  <c r="C425" i="1"/>
  <c r="F43" i="4"/>
  <c r="C39" i="1"/>
  <c r="F648" i="4"/>
  <c r="C642" i="1"/>
  <c r="F254" i="5"/>
  <c r="C1258" i="1"/>
  <c r="H24" i="3"/>
  <c r="F176" i="5"/>
  <c r="D175" i="5"/>
  <c r="C1180" i="1"/>
  <c r="F584" i="4"/>
  <c r="C578" i="1"/>
  <c r="F321" i="4"/>
  <c r="C316" i="1"/>
  <c r="F140" i="4"/>
  <c r="C136" i="1"/>
  <c r="I27" i="3"/>
  <c r="E141" i="6"/>
  <c r="D1400" i="1"/>
  <c r="D1093" i="1"/>
  <c r="E69" i="5"/>
  <c r="F7" i="5"/>
  <c r="H22" i="3"/>
  <c r="C1012" i="1"/>
  <c r="F373" i="4"/>
  <c r="C368" i="1"/>
  <c r="F106" i="4"/>
  <c r="C102" i="1"/>
  <c r="G45" i="1"/>
  <c r="H45" i="1"/>
  <c r="D141" i="6"/>
  <c r="F5" i="6"/>
  <c r="H27" i="3"/>
  <c r="C1400" i="1"/>
  <c r="F491" i="4"/>
  <c r="C485" i="1"/>
  <c r="F164" i="4"/>
  <c r="C160" i="1"/>
  <c r="H1627" i="1" l="1"/>
  <c r="G1627" i="1"/>
  <c r="I40" i="3"/>
  <c r="C1621" i="1"/>
  <c r="G342" i="9"/>
  <c r="E342" i="9" s="1"/>
  <c r="B342" i="9" s="1"/>
  <c r="E417" i="4"/>
  <c r="D412" i="1" s="1"/>
  <c r="D355" i="1"/>
  <c r="G299" i="9"/>
  <c r="F6" i="5"/>
  <c r="C1011" i="1"/>
  <c r="E175" i="5"/>
  <c r="D1179" i="1" s="1"/>
  <c r="I24" i="3"/>
  <c r="D1180" i="1"/>
  <c r="H19" i="9"/>
  <c r="E19" i="9" s="1"/>
  <c r="B19" i="9" s="1"/>
  <c r="I31" i="3"/>
  <c r="D1536" i="1"/>
  <c r="H1258" i="1"/>
  <c r="G1258" i="1"/>
  <c r="D300" i="4"/>
  <c r="F6" i="4"/>
  <c r="H17" i="3"/>
  <c r="D422" i="4"/>
  <c r="C2" i="1"/>
  <c r="G102" i="1"/>
  <c r="H102" i="1"/>
  <c r="G1012" i="1"/>
  <c r="G516" i="1"/>
  <c r="H516" i="1"/>
  <c r="E6" i="5"/>
  <c r="G306" i="9" s="1"/>
  <c r="E306" i="9" s="1"/>
  <c r="B306" i="9" s="1"/>
  <c r="I22" i="3"/>
  <c r="D1012" i="1"/>
  <c r="H1012" i="1" s="1"/>
  <c r="G623" i="1"/>
  <c r="H623" i="1"/>
  <c r="G226" i="1"/>
  <c r="H226" i="1"/>
  <c r="G1075" i="1"/>
  <c r="H1075" i="1"/>
  <c r="G356" i="1"/>
  <c r="H356" i="1"/>
  <c r="G149" i="1"/>
  <c r="H149" i="1"/>
  <c r="H1254" i="1"/>
  <c r="G1254" i="1"/>
  <c r="B24" i="9"/>
  <c r="G485" i="1"/>
  <c r="H485" i="1"/>
  <c r="G316" i="1"/>
  <c r="H316" i="1"/>
  <c r="H1180" i="1"/>
  <c r="G1180" i="1"/>
  <c r="G39" i="1"/>
  <c r="H39" i="1"/>
  <c r="D639" i="4"/>
  <c r="F430" i="4"/>
  <c r="C424" i="1"/>
  <c r="G1017" i="1"/>
  <c r="H1017" i="1"/>
  <c r="E422" i="4"/>
  <c r="I17" i="3"/>
  <c r="D2" i="1"/>
  <c r="H1537" i="1"/>
  <c r="G1537" i="1"/>
  <c r="H1582" i="1"/>
  <c r="G1582" i="1"/>
  <c r="H1222" i="1"/>
  <c r="G1222" i="1"/>
  <c r="H1124" i="1"/>
  <c r="G1124" i="1"/>
  <c r="G591" i="1"/>
  <c r="H591" i="1"/>
  <c r="H31" i="3"/>
  <c r="F141" i="6"/>
  <c r="C1536" i="1"/>
  <c r="H9" i="3" s="1"/>
  <c r="I23" i="3"/>
  <c r="D1074" i="1"/>
  <c r="F175" i="5"/>
  <c r="C1179" i="1"/>
  <c r="G160" i="1"/>
  <c r="H160" i="1"/>
  <c r="H1400" i="1"/>
  <c r="G1400" i="1"/>
  <c r="G347" i="9"/>
  <c r="E347" i="9" s="1"/>
  <c r="G1093" i="1"/>
  <c r="H1093" i="1"/>
  <c r="G136" i="1"/>
  <c r="H136" i="1"/>
  <c r="G578" i="1"/>
  <c r="H578" i="1"/>
  <c r="G642" i="1"/>
  <c r="H642" i="1"/>
  <c r="G425" i="1"/>
  <c r="H425" i="1"/>
  <c r="H1181" i="1"/>
  <c r="G1181" i="1"/>
  <c r="D301" i="4"/>
  <c r="D423" i="4"/>
  <c r="C295" i="1"/>
  <c r="G401" i="1"/>
  <c r="H401" i="1"/>
  <c r="B345" i="9"/>
  <c r="E344" i="9"/>
  <c r="I10" i="3" s="1"/>
  <c r="G304" i="1"/>
  <c r="H304" i="1"/>
  <c r="G460" i="1"/>
  <c r="H460" i="1"/>
  <c r="E338" i="9"/>
  <c r="B338" i="9" s="1"/>
  <c r="H1484" i="1"/>
  <c r="G1484" i="1"/>
  <c r="F360" i="4"/>
  <c r="D418" i="4"/>
  <c r="C355" i="1"/>
  <c r="G349" i="1"/>
  <c r="H349" i="1"/>
  <c r="E299" i="4"/>
  <c r="F299" i="4" s="1"/>
  <c r="I18" i="3"/>
  <c r="D148" i="1"/>
  <c r="G148" i="1" s="1"/>
  <c r="G529" i="1"/>
  <c r="H529" i="1"/>
  <c r="G368" i="1"/>
  <c r="H368" i="1"/>
  <c r="G3" i="1"/>
  <c r="H3" i="1"/>
  <c r="G217" i="1"/>
  <c r="H217" i="1"/>
  <c r="D417" i="4"/>
  <c r="F308" i="4"/>
  <c r="C303" i="1"/>
  <c r="K1480" i="9"/>
  <c r="G343" i="9"/>
  <c r="E343" i="9" s="1"/>
  <c r="B343" i="9" s="1"/>
  <c r="I39" i="3"/>
  <c r="C1620" i="1"/>
  <c r="G78" i="1"/>
  <c r="H78" i="1"/>
  <c r="G473" i="1"/>
  <c r="H473" i="1"/>
  <c r="H23" i="3"/>
  <c r="F69" i="5"/>
  <c r="C1074" i="1"/>
  <c r="D640" i="4"/>
  <c r="H11" i="3" l="1"/>
  <c r="N3" i="9" s="1"/>
  <c r="G1621" i="1"/>
  <c r="H1621" i="1"/>
  <c r="H148" i="1"/>
  <c r="K3" i="9"/>
  <c r="H1179" i="1"/>
  <c r="G1179" i="1"/>
  <c r="G2" i="1"/>
  <c r="H2" i="1"/>
  <c r="E301" i="4"/>
  <c r="D297" i="1" s="1"/>
  <c r="E423" i="4"/>
  <c r="D295" i="1"/>
  <c r="G295" i="1" s="1"/>
  <c r="E643" i="4"/>
  <c r="D417" i="1"/>
  <c r="D643" i="4"/>
  <c r="D424" i="4"/>
  <c r="F422" i="4"/>
  <c r="C417" i="1"/>
  <c r="F640" i="4"/>
  <c r="C634" i="1"/>
  <c r="G303" i="1"/>
  <c r="H303" i="1"/>
  <c r="H1536" i="1"/>
  <c r="G1536" i="1"/>
  <c r="G424" i="1"/>
  <c r="H424" i="1"/>
  <c r="F300" i="4"/>
  <c r="C296" i="1"/>
  <c r="F418" i="4"/>
  <c r="C413" i="1"/>
  <c r="F417" i="4"/>
  <c r="C412" i="1"/>
  <c r="E346" i="9"/>
  <c r="I9" i="3" s="1"/>
  <c r="B347" i="9"/>
  <c r="F639" i="4"/>
  <c r="C633" i="1"/>
  <c r="H1620" i="1"/>
  <c r="G1620" i="1"/>
  <c r="G355" i="1"/>
  <c r="H355" i="1"/>
  <c r="E299" i="9"/>
  <c r="G1074" i="1"/>
  <c r="H1074" i="1"/>
  <c r="C297" i="1"/>
  <c r="D425" i="4"/>
  <c r="D644" i="4"/>
  <c r="G20" i="9"/>
  <c r="C418" i="1"/>
  <c r="E300" i="4"/>
  <c r="D296" i="1" s="1"/>
  <c r="H299" i="9"/>
  <c r="D1011" i="1"/>
  <c r="H8" i="3" s="1"/>
  <c r="E341" i="9"/>
  <c r="I11" i="3" l="1"/>
  <c r="H295" i="1"/>
  <c r="F301" i="4"/>
  <c r="M3" i="9"/>
  <c r="F643" i="4"/>
  <c r="D645" i="4"/>
  <c r="C637" i="1"/>
  <c r="D646" i="4"/>
  <c r="C638" i="1"/>
  <c r="H1011" i="1"/>
  <c r="G417" i="1"/>
  <c r="H417" i="1"/>
  <c r="E644" i="4"/>
  <c r="E645" i="4" s="1"/>
  <c r="E425" i="4"/>
  <c r="D420" i="1" s="1"/>
  <c r="D418" i="1"/>
  <c r="G418" i="1" s="1"/>
  <c r="H20" i="9"/>
  <c r="E20" i="9" s="1"/>
  <c r="B20" i="9" s="1"/>
  <c r="F423" i="4"/>
  <c r="G1011" i="1"/>
  <c r="G412" i="1"/>
  <c r="H412" i="1"/>
  <c r="G296" i="1"/>
  <c r="H296" i="1"/>
  <c r="G634" i="1"/>
  <c r="H634" i="1"/>
  <c r="E424" i="4"/>
  <c r="G297" i="1"/>
  <c r="H297" i="1"/>
  <c r="B299" i="9"/>
  <c r="G633" i="1"/>
  <c r="H633" i="1"/>
  <c r="G413" i="1"/>
  <c r="H413" i="1"/>
  <c r="C420" i="1"/>
  <c r="F424" i="4"/>
  <c r="C419" i="1"/>
  <c r="D637" i="1"/>
  <c r="H418" i="1" l="1"/>
  <c r="F425" i="4"/>
  <c r="F645" i="4"/>
  <c r="D649" i="4"/>
  <c r="C639" i="1"/>
  <c r="D639" i="1"/>
  <c r="D419" i="1"/>
  <c r="G419" i="1" s="1"/>
  <c r="E646" i="4"/>
  <c r="F646" i="4" s="1"/>
  <c r="D638" i="1"/>
  <c r="G638" i="1" s="1"/>
  <c r="H333" i="9"/>
  <c r="G333" i="9"/>
  <c r="F644" i="4"/>
  <c r="D650" i="4"/>
  <c r="C640" i="1"/>
  <c r="G420" i="1"/>
  <c r="H420" i="1"/>
  <c r="G637" i="1"/>
  <c r="H637" i="1"/>
  <c r="H638" i="1" l="1"/>
  <c r="H419" i="1"/>
  <c r="G639" i="1"/>
  <c r="H639" i="1"/>
  <c r="H19" i="3"/>
  <c r="F649" i="4"/>
  <c r="C643" i="1"/>
  <c r="E650" i="4"/>
  <c r="F650" i="4" s="1"/>
  <c r="D640" i="1"/>
  <c r="G640" i="1" s="1"/>
  <c r="E649" i="4"/>
  <c r="H20" i="3"/>
  <c r="C644" i="1"/>
  <c r="E333" i="9"/>
  <c r="H640" i="1" l="1"/>
  <c r="I19" i="3"/>
  <c r="D643" i="1"/>
  <c r="G643" i="1" s="1"/>
  <c r="G297" i="9"/>
  <c r="E297" i="9" s="1"/>
  <c r="B297" i="9" s="1"/>
  <c r="B333" i="9"/>
  <c r="E298" i="9"/>
  <c r="I8" i="3" s="1"/>
  <c r="I20" i="3"/>
  <c r="D644" i="1"/>
  <c r="H7" i="3" s="1"/>
  <c r="J3" i="9" l="1"/>
  <c r="H643" i="1"/>
  <c r="H644" i="1"/>
  <c r="G644" i="1"/>
  <c r="G295" i="9" l="1"/>
  <c r="L293" i="9"/>
  <c r="F293" i="9" s="1"/>
  <c r="H295" i="9"/>
  <c r="G18" i="9"/>
  <c r="H18" i="9"/>
  <c r="K9" i="9"/>
  <c r="J6" i="9"/>
  <c r="L15" i="9"/>
  <c r="K5" i="9"/>
  <c r="J17" i="9"/>
  <c r="I11" i="9"/>
  <c r="M16" i="9"/>
  <c r="K13" i="9"/>
  <c r="J10" i="9"/>
  <c r="I7" i="9"/>
  <c r="K10" i="9"/>
  <c r="H21" i="9"/>
  <c r="I5" i="9"/>
  <c r="K11" i="9"/>
  <c r="G17" i="9"/>
  <c r="J9" i="9"/>
  <c r="H15" i="9"/>
  <c r="M15" i="9"/>
  <c r="I17" i="9"/>
  <c r="H16" i="9"/>
  <c r="K8" i="9"/>
  <c r="J13" i="9"/>
  <c r="G21" i="9"/>
  <c r="K6" i="9"/>
  <c r="J11" i="9"/>
  <c r="K7" i="9"/>
  <c r="J12" i="9"/>
  <c r="G22" i="9"/>
  <c r="J5" i="9"/>
  <c r="L16" i="9"/>
  <c r="H17" i="9"/>
  <c r="H22" i="9"/>
  <c r="I13" i="9"/>
  <c r="G16" i="9"/>
  <c r="J7" i="9"/>
  <c r="I12" i="9"/>
  <c r="J8" i="9"/>
  <c r="G15" i="9"/>
  <c r="I6" i="9"/>
  <c r="K12" i="9"/>
  <c r="I8" i="9"/>
  <c r="I9" i="9"/>
  <c r="E8" i="9" l="1"/>
  <c r="B8" i="9" s="1"/>
  <c r="E6" i="9"/>
  <c r="B6" i="9" s="1"/>
  <c r="E18" i="9"/>
  <c r="B18" i="9" s="1"/>
  <c r="E9" i="9"/>
  <c r="B9" i="9" s="1"/>
  <c r="E16" i="9"/>
  <c r="E21" i="9"/>
  <c r="B21" i="9" s="1"/>
  <c r="F15" i="9"/>
  <c r="E13" i="9"/>
  <c r="B13" i="9" s="1"/>
  <c r="E15" i="9"/>
  <c r="E17" i="9"/>
  <c r="B17" i="9" s="1"/>
  <c r="F16" i="9"/>
  <c r="F14" i="9" s="1"/>
  <c r="E7" i="9"/>
  <c r="B7" i="9" s="1"/>
  <c r="E11" i="9"/>
  <c r="B11" i="9" s="1"/>
  <c r="E5" i="9"/>
  <c r="E10" i="9"/>
  <c r="B10" i="9" s="1"/>
  <c r="B293" i="9"/>
  <c r="F23" i="9"/>
  <c r="E12" i="9"/>
  <c r="B12" i="9" s="1"/>
  <c r="E22" i="9"/>
  <c r="B22" i="9" s="1"/>
  <c r="E295" i="9"/>
  <c r="B15" i="9" l="1"/>
  <c r="B16" i="9"/>
  <c r="E14" i="9"/>
  <c r="I13" i="3" s="1"/>
  <c r="F3" i="9"/>
  <c r="E4" i="9"/>
  <c r="B5" i="9"/>
  <c r="B295" i="9"/>
  <c r="E23" i="9"/>
  <c r="I7" i="3" s="1"/>
  <c r="E3" i="9" l="1"/>
</calcChain>
</file>

<file path=xl/sharedStrings.xml><?xml version="1.0" encoding="utf-8"?>
<sst xmlns="http://schemas.openxmlformats.org/spreadsheetml/2006/main" count="4724" uniqueCount="3657">
  <si>
    <t>Obveznik:</t>
  </si>
  <si>
    <t>28573 - OPĆINA PETROVSKO</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</si>
  <si>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</si>
  <si>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</si>
  <si>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</si>
  <si>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</si>
  <si>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</si>
  <si>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</si>
  <si>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</si>
  <si>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</si>
  <si>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</si>
  <si>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</si>
  <si>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</si>
  <si>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</si>
  <si>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</si>
  <si>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</si>
  <si>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</si>
  <si>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</si>
  <si>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</si>
  <si>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</si>
  <si>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</si>
  <si>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</si>
  <si>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</si>
  <si>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</si>
  <si>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</si>
  <si>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</si>
  <si>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</si>
  <si>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</si>
  <si>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</si>
  <si>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</si>
  <si>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</si>
  <si>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</si>
  <si>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</si>
  <si>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</si>
  <si>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</si>
  <si>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</si>
  <si>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</si>
  <si>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</si>
  <si>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</si>
  <si>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</si>
  <si>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</si>
  <si>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</si>
  <si>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</si>
  <si>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</si>
  <si>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</si>
  <si>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</si>
  <si>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</si>
  <si>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</si>
  <si>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</si>
  <si>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</si>
  <si>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</si>
  <si>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</si>
  <si>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</si>
  <si>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</si>
  <si>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</si>
  <si>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</si>
  <si>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</si>
  <si>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</si>
  <si>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</si>
  <si>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</si>
  <si>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</si>
  <si>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</si>
  <si>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</si>
  <si>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</si>
  <si>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</si>
  <si>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</si>
  <si>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</si>
  <si>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</si>
  <si>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</si>
  <si>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</si>
  <si>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</si>
  <si>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</si>
  <si>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</si>
  <si>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</si>
  <si>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</si>
  <si>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</si>
  <si>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</si>
  <si>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</si>
  <si>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</si>
  <si>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</si>
  <si>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</si>
  <si>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</si>
  <si>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</si>
  <si>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</si>
  <si>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</si>
  <si>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</si>
  <si>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</si>
  <si>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</si>
  <si>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</si>
  <si>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</si>
  <si>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</si>
  <si>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</si>
  <si>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</si>
  <si>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</si>
  <si>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</si>
  <si>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</si>
  <si>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</si>
  <si>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</si>
  <si>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</si>
  <si>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</si>
  <si>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</si>
  <si>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</si>
  <si>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</si>
  <si>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</si>
  <si>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</si>
  <si>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</si>
  <si>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</si>
  <si>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</si>
  <si>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</si>
  <si>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</si>
  <si>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</si>
  <si>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</si>
  <si>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</si>
  <si>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</si>
  <si>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</si>
  <si>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</si>
  <si>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</si>
  <si>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</si>
  <si>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</si>
  <si>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</si>
  <si>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</si>
  <si>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</si>
  <si>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</si>
  <si>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</si>
  <si>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</si>
  <si>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</si>
  <si>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</si>
  <si>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</si>
  <si>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</si>
  <si>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</si>
  <si>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</si>
  <si>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</si>
  <si>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</si>
  <si>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</si>
  <si>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</si>
  <si>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</si>
  <si>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</si>
  <si>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</si>
  <si>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</si>
  <si>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</si>
  <si>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</si>
  <si>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</si>
  <si>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</si>
  <si>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</si>
  <si>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</si>
  <si>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</si>
  <si>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</si>
  <si>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</si>
  <si>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</si>
  <si>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</si>
  <si>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</si>
  <si>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</si>
  <si>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</si>
  <si>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</si>
  <si>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</si>
  <si>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</si>
  <si>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</si>
  <si>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</si>
  <si>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</si>
  <si>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</si>
  <si>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</si>
  <si>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</si>
  <si>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</si>
  <si>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</si>
  <si>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</si>
  <si>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</si>
  <si>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</si>
  <si>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</si>
  <si>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</si>
  <si>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</si>
  <si>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</si>
  <si>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</si>
  <si>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</si>
  <si>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</si>
  <si>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</si>
  <si>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</si>
  <si>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</si>
  <si>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</si>
  <si>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</si>
  <si>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</si>
  <si>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</si>
  <si>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</si>
  <si>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</si>
  <si>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</si>
  <si>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</si>
  <si>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</si>
  <si>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</si>
  <si>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</si>
  <si>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</si>
  <si>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</si>
  <si>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</si>
  <si>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</si>
  <si>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</si>
  <si>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</si>
  <si>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</si>
  <si>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</si>
  <si>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</si>
  <si>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</si>
  <si>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</si>
  <si>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</si>
  <si>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</si>
  <si>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</si>
  <si>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</si>
  <si>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</si>
  <si>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</si>
  <si>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</si>
  <si>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</si>
  <si>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</si>
  <si>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</si>
  <si>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</si>
  <si>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</si>
  <si>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</si>
  <si>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</si>
  <si>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</si>
  <si>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</si>
  <si>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</si>
  <si>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</si>
  <si>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</si>
  <si>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</si>
  <si>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</si>
  <si>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</si>
  <si>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</si>
  <si>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</si>
  <si>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</si>
  <si>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</si>
  <si>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</si>
  <si>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</si>
  <si>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</si>
  <si>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</si>
  <si>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</si>
  <si>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</si>
  <si>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</si>
  <si>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</si>
  <si>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</si>
  <si>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</si>
  <si>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</si>
  <si>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</si>
  <si>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</si>
  <si>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</si>
  <si>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</si>
  <si>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</si>
  <si>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</si>
  <si>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</si>
  <si>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</si>
  <si>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</si>
  <si>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</si>
  <si>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</si>
  <si>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</si>
  <si>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</si>
  <si>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</si>
  <si>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</si>
  <si>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</si>
  <si>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</si>
  <si>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</si>
  <si>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</si>
  <si>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</si>
  <si>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</si>
  <si>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</si>
  <si>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</si>
  <si>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</si>
  <si>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</si>
  <si>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</si>
  <si>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</si>
  <si>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</si>
  <si>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</si>
  <si>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</si>
  <si>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</si>
  <si>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</si>
  <si>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</si>
  <si>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</si>
  <si>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</si>
  <si>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</si>
  <si>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</si>
  <si>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</si>
  <si>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</si>
  <si>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</si>
  <si>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</si>
  <si>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</si>
  <si>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</si>
  <si>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</si>
  <si>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</si>
  <si>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</si>
  <si>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</si>
  <si>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</si>
  <si>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</si>
  <si>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</si>
  <si>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</si>
  <si>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</si>
  <si>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</si>
  <si>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</si>
  <si>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</si>
  <si>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</si>
  <si>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</si>
  <si>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</si>
  <si>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</si>
  <si>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</si>
  <si>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</si>
  <si>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</si>
  <si>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</si>
  <si>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</si>
  <si>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</si>
  <si>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</si>
  <si>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</si>
  <si>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</si>
  <si>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</si>
  <si>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</si>
  <si>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</si>
  <si>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</si>
  <si>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</si>
  <si>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</si>
  <si>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</si>
  <si>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</si>
  <si>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</si>
  <si>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</si>
  <si>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</si>
  <si>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</si>
  <si>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</si>
  <si>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</si>
  <si>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</si>
  <si>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</si>
  <si>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</si>
  <si>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</si>
  <si>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</si>
  <si>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</si>
  <si>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</si>
  <si>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</si>
  <si>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</si>
  <si>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</si>
  <si>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</si>
  <si>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</si>
  <si>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</si>
  <si>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</si>
  <si>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</si>
  <si>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</si>
  <si>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</si>
  <si>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</si>
  <si>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</si>
  <si>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</si>
  <si>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</si>
  <si>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</si>
  <si>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</si>
  <si>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</si>
  <si>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</si>
  <si>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</si>
  <si>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</si>
  <si>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</si>
  <si>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</si>
  <si>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</si>
  <si>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</si>
  <si>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</si>
  <si>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</si>
  <si>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</si>
  <si>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</si>
  <si>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</si>
  <si>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</si>
  <si>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</si>
  <si>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</si>
  <si>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</si>
  <si>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</si>
  <si>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</si>
  <si>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</si>
  <si>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</si>
  <si>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</si>
  <si>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</si>
  <si>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</si>
  <si>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</si>
  <si>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</si>
  <si>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</si>
  <si>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</si>
  <si>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</si>
  <si>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</si>
  <si>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</si>
  <si>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</si>
  <si>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</si>
  <si>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</si>
  <si>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</si>
  <si>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</si>
  <si>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</si>
  <si>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</si>
  <si>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</si>
  <si>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</si>
  <si>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</si>
  <si>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</si>
  <si>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</si>
  <si>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</si>
  <si>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</si>
  <si>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</si>
  <si>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</si>
  <si>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</si>
  <si>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</si>
  <si>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</si>
  <si>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</si>
  <si>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</si>
  <si>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</si>
  <si>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</si>
  <si>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</si>
  <si>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</si>
  <si>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</si>
  <si>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</si>
  <si>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</si>
  <si>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</si>
  <si>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</si>
  <si>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</si>
  <si>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</si>
  <si>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</si>
  <si>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</si>
  <si>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</si>
  <si>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</si>
  <si>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</si>
  <si>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</si>
  <si>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</si>
  <si>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</si>
  <si>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</si>
  <si>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</si>
  <si>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</si>
  <si>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</si>
  <si>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</si>
  <si>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</si>
  <si>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</si>
  <si>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</si>
  <si>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</si>
  <si>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</si>
  <si>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</si>
  <si>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</si>
  <si>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</si>
  <si>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</si>
  <si>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</si>
  <si>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</si>
  <si>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</si>
  <si>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</si>
  <si>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</si>
  <si>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</si>
  <si>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</si>
  <si>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</si>
  <si>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</si>
  <si>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</si>
  <si>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</si>
  <si>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</si>
  <si>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</si>
  <si>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</si>
  <si>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</si>
  <si>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</si>
  <si>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</si>
  <si>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</si>
  <si>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</si>
  <si>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</si>
  <si>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</si>
  <si>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</si>
  <si>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</si>
  <si>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</si>
  <si>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</si>
  <si>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</si>
  <si>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</si>
  <si>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</si>
  <si>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</si>
  <si>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</si>
  <si>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</si>
  <si>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</si>
  <si>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</si>
  <si>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</si>
  <si>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</si>
  <si>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</si>
  <si>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</si>
  <si>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</si>
  <si>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</si>
  <si>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</si>
  <si>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</si>
  <si>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</si>
  <si>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</si>
  <si>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</si>
  <si>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</si>
  <si>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</si>
  <si>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</si>
  <si>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</si>
  <si>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</si>
  <si>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</si>
  <si>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</si>
  <si>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</si>
  <si>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</si>
  <si>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</si>
  <si>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</si>
  <si>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</si>
  <si>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</si>
  <si>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</si>
  <si>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</si>
  <si>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</si>
  <si>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</si>
  <si>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</si>
  <si>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</si>
  <si>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</si>
  <si>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</si>
  <si>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</si>
  <si>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</si>
  <si>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</si>
  <si>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</si>
  <si>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</si>
  <si>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</si>
  <si>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</si>
  <si>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</si>
  <si>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</si>
  <si>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</si>
  <si>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</si>
  <si>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</si>
  <si>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</si>
  <si>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</si>
  <si>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</si>
  <si>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</si>
  <si>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</si>
  <si>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</si>
  <si>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</si>
  <si>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</si>
  <si>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</si>
  <si>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</si>
  <si>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</si>
  <si>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</si>
  <si>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</si>
  <si>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</si>
  <si>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</si>
  <si>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</si>
  <si>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</si>
  <si>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</si>
  <si>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</si>
  <si>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</si>
  <si>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</si>
  <si>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</si>
  <si>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</si>
  <si>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</si>
  <si>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</si>
  <si>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</si>
  <si>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</si>
  <si>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</si>
  <si>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</si>
  <si>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</si>
  <si>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</si>
  <si>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</si>
  <si>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</si>
  <si>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</si>
  <si>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</si>
  <si>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</si>
  <si>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</si>
  <si>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</si>
  <si>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</si>
  <si>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</si>
  <si>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</si>
  <si>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</si>
  <si>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</si>
  <si>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</si>
  <si>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</si>
  <si>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</si>
  <si>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</si>
  <si>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</si>
  <si>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</si>
  <si>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</si>
  <si>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</si>
  <si>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</si>
  <si>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</si>
  <si>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</si>
  <si>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</si>
  <si>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</si>
  <si>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</si>
  <si>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</si>
  <si>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</si>
  <si>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</si>
  <si>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</si>
  <si>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</si>
  <si>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</si>
  <si>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</si>
  <si>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</si>
  <si>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</si>
  <si>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</si>
  <si>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</si>
  <si>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</si>
  <si>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</si>
  <si>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</si>
  <si>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</si>
  <si>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</si>
  <si>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</si>
  <si>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</si>
  <si>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</si>
  <si>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</si>
  <si>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</si>
  <si>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</si>
  <si>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</si>
  <si>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</si>
  <si>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</si>
  <si>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</si>
  <si>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</si>
  <si>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</si>
  <si>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</si>
  <si>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</si>
  <si>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</si>
  <si>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</si>
  <si>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</si>
  <si>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</si>
  <si>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</si>
  <si>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</si>
  <si>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</si>
  <si>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</si>
  <si>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</si>
  <si>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</si>
  <si>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</si>
  <si>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</si>
  <si>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</si>
  <si>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</si>
  <si>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</si>
  <si>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</si>
  <si>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</si>
  <si>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</si>
  <si>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</si>
  <si>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</si>
  <si>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</si>
  <si>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</si>
  <si>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</si>
  <si>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</si>
  <si>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</si>
  <si>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</si>
  <si>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</si>
  <si>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</si>
  <si>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</si>
  <si>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</si>
  <si>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</si>
  <si>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</si>
  <si>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</si>
  <si>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</si>
  <si>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</si>
  <si>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</si>
  <si>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</si>
  <si>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</si>
  <si>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</si>
  <si>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</si>
  <si>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</si>
  <si>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</si>
  <si>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</si>
  <si>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</si>
  <si>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</si>
  <si>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</si>
  <si>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</si>
  <si>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</si>
  <si>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</si>
  <si>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</si>
  <si>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</si>
  <si>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</si>
  <si>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</si>
  <si>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</si>
  <si>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</si>
  <si>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</si>
  <si>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</si>
  <si>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</si>
  <si>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</si>
  <si>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</si>
  <si>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</si>
  <si>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</si>
  <si>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</si>
  <si>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</si>
  <si>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</si>
  <si>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</si>
  <si>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</si>
  <si>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</si>
  <si>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</si>
  <si>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</si>
  <si>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</si>
  <si>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</si>
  <si>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</si>
  <si>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</si>
  <si>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</si>
  <si>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</si>
  <si>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</si>
  <si>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</si>
  <si>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</si>
  <si>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</si>
  <si>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</si>
  <si>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</si>
  <si>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</si>
  <si>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</si>
  <si>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</si>
  <si>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</si>
  <si>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</si>
  <si>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</si>
  <si>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</si>
  <si>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</si>
  <si>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</si>
  <si>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</si>
  <si>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</si>
  <si>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</si>
  <si>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</si>
  <si>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</si>
  <si>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</si>
  <si>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</si>
  <si>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</si>
  <si>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</si>
  <si>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</si>
  <si>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</si>
  <si>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</si>
  <si>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</si>
  <si>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</si>
  <si>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</si>
  <si>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</si>
  <si>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</si>
  <si>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</si>
  <si>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</si>
  <si>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</si>
  <si>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</si>
  <si>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</si>
  <si>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</si>
  <si>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</si>
  <si>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</si>
  <si>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</si>
  <si>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</si>
  <si>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</si>
  <si>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</si>
  <si>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</si>
  <si>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</si>
  <si>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</si>
  <si>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</si>
  <si>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</si>
  <si>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</si>
  <si>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</si>
  <si>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</si>
  <si>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</si>
  <si>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</si>
  <si>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</si>
  <si>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</si>
  <si>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</si>
  <si>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</si>
  <si>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</si>
  <si>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</si>
  <si>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</si>
  <si>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</si>
  <si>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</si>
  <si>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</si>
  <si>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</si>
  <si>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</si>
  <si>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</si>
  <si>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</si>
  <si>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</si>
  <si>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</si>
  <si>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</si>
  <si>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</si>
  <si>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</si>
  <si>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</si>
  <si>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</si>
  <si>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</si>
  <si>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</si>
  <si>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</si>
  <si>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</si>
  <si>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</si>
  <si>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</si>
  <si>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</si>
  <si>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</si>
  <si>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</si>
  <si>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</si>
  <si>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</si>
  <si>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</si>
  <si>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</si>
  <si>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</si>
  <si>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</si>
  <si>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</si>
  <si>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</si>
  <si>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</si>
  <si>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</si>
  <si>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</si>
  <si>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</si>
  <si>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</si>
  <si>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</si>
  <si>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</si>
  <si>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</si>
  <si>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</si>
  <si>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</si>
  <si>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</si>
  <si>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</si>
  <si>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</si>
  <si>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</si>
  <si>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</si>
  <si>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</si>
  <si>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</si>
  <si>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</si>
  <si>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</si>
  <si>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</si>
  <si>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</si>
  <si>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</si>
  <si>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</si>
  <si>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</si>
  <si>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</si>
  <si>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</si>
  <si>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</si>
  <si>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</si>
  <si>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</si>
  <si>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</si>
  <si>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</si>
  <si>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</si>
  <si>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</si>
  <si>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</si>
  <si>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</si>
  <si>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</si>
  <si>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</si>
  <si>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</si>
  <si>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</si>
  <si>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</si>
  <si>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</si>
  <si>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</si>
  <si>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</si>
  <si>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</si>
  <si>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</si>
  <si>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</si>
  <si>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</si>
  <si>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</si>
  <si>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</si>
  <si>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</si>
  <si>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</si>
  <si>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</si>
  <si>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</si>
  <si>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</si>
  <si>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</si>
  <si>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</si>
  <si>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</si>
  <si>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</si>
  <si>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</si>
  <si>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</si>
  <si>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</si>
  <si>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</si>
  <si>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</si>
  <si>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</si>
  <si>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</si>
  <si>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</si>
  <si>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</si>
  <si>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</si>
  <si>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</si>
  <si>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</si>
  <si>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</si>
  <si>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</si>
  <si>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</si>
  <si>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</si>
  <si>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</si>
  <si>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</si>
  <si>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</si>
  <si>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</si>
  <si>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</si>
  <si>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</si>
  <si>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</si>
  <si>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</si>
  <si>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</si>
  <si>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</si>
  <si>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</si>
  <si>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</si>
  <si>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</si>
  <si>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</si>
  <si>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</si>
  <si>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</si>
  <si>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</si>
  <si>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</si>
  <si>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</si>
  <si>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</si>
  <si>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</si>
  <si>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</si>
  <si>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</si>
  <si>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</si>
  <si>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</si>
  <si>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</si>
  <si>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</si>
  <si>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</si>
  <si>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</si>
  <si>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</si>
  <si>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</si>
  <si>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</si>
  <si>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</si>
  <si>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</si>
  <si>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</si>
  <si>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</si>
  <si>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</si>
  <si>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</si>
  <si>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</si>
  <si>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</si>
  <si>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</si>
  <si>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</si>
  <si>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</si>
  <si>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</si>
  <si>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</si>
  <si>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</si>
  <si>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</si>
  <si>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</si>
  <si>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</si>
  <si>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</si>
  <si>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</si>
  <si>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</si>
  <si>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</si>
  <si>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</si>
  <si>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</si>
  <si>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</si>
  <si>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</si>
  <si>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</si>
  <si>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</si>
  <si>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</si>
  <si>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</si>
  <si>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</si>
  <si>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</si>
  <si>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</si>
  <si>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</si>
  <si>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</si>
  <si>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</si>
  <si>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</si>
  <si>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</si>
  <si>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</si>
  <si>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</si>
  <si>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</si>
  <si>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</si>
  <si>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</si>
  <si>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</si>
  <si>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</si>
  <si>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</si>
  <si>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</si>
  <si>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</si>
  <si>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</si>
  <si>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</si>
  <si>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</si>
  <si>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</si>
  <si>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</si>
  <si>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</si>
  <si>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</si>
  <si>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</si>
  <si>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</si>
  <si>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</si>
  <si>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</si>
  <si>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</si>
  <si>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</si>
  <si>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</si>
  <si>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</si>
  <si>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</si>
  <si>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</si>
  <si>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</si>
  <si>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</si>
  <si>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</si>
  <si>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</si>
  <si>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</si>
  <si>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</si>
  <si>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</si>
  <si>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</si>
  <si>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</si>
  <si>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</si>
  <si>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</si>
  <si>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</si>
  <si>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</si>
  <si>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</si>
  <si>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</si>
  <si>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</si>
  <si>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</si>
  <si>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</si>
  <si>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</si>
  <si>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</si>
  <si>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</si>
  <si>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</si>
  <si>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</si>
  <si>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</si>
  <si>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</si>
  <si>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</si>
  <si>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</si>
  <si>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</si>
  <si>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</si>
  <si>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</si>
  <si>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</si>
  <si>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</si>
  <si>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</si>
  <si>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</si>
  <si>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</si>
  <si>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</si>
  <si>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</si>
  <si>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</si>
  <si>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</si>
  <si>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</si>
  <si>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</si>
  <si>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</si>
  <si>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</si>
  <si>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</si>
  <si>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</si>
  <si>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</si>
  <si>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</si>
  <si>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</si>
  <si>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</si>
  <si>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</si>
  <si>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</si>
  <si>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</si>
  <si>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</si>
  <si>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</si>
  <si>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</si>
  <si>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</si>
  <si>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</si>
  <si>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</si>
  <si>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</si>
  <si>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</si>
  <si>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</si>
  <si>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</si>
  <si>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</si>
  <si>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</si>
  <si>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</si>
  <si>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</si>
  <si>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</si>
  <si>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</si>
  <si>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</si>
  <si>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</si>
  <si>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</si>
  <si>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</si>
  <si>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</si>
  <si>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</si>
  <si>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</si>
  <si>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</si>
  <si>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</si>
  <si>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</si>
  <si>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</si>
  <si>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</si>
  <si>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</si>
  <si>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</si>
  <si>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</si>
  <si>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</si>
  <si>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</si>
  <si>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</si>
  <si>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</si>
  <si>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</si>
  <si>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</si>
  <si>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</si>
  <si>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</si>
  <si>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</si>
  <si>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</si>
  <si>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</si>
  <si>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</si>
  <si>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</si>
  <si>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</si>
  <si>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</si>
  <si>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</si>
  <si>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</si>
  <si>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</si>
  <si>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</si>
  <si>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</si>
  <si>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</si>
  <si>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</si>
  <si>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</si>
  <si>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</si>
  <si>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</si>
  <si>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</si>
  <si>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</si>
  <si>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</si>
  <si>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</si>
  <si>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</si>
  <si>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</si>
  <si>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</si>
  <si>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</si>
  <si>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</si>
  <si>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</si>
  <si>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</si>
  <si>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</si>
  <si>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</si>
  <si>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</si>
  <si>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</si>
  <si>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</si>
  <si>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</si>
  <si>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</si>
  <si>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</si>
  <si>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</si>
  <si>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</si>
  <si>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</si>
  <si>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</si>
  <si>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</si>
  <si>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</si>
  <si>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</si>
  <si>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</si>
  <si>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</si>
  <si>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</si>
  <si>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</si>
  <si>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</si>
  <si>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</si>
  <si>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</si>
  <si>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</si>
  <si>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</si>
  <si>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</si>
  <si>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</si>
  <si>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</si>
  <si>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</si>
  <si>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</si>
  <si>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</si>
  <si>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</si>
  <si>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</si>
  <si>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</si>
  <si>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</si>
  <si>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</si>
  <si>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</si>
  <si>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</si>
  <si>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</si>
  <si>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</si>
  <si>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</si>
  <si>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</si>
  <si>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</si>
  <si>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</si>
  <si>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</si>
  <si>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</si>
  <si>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</si>
  <si>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</si>
  <si>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</si>
  <si>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</si>
  <si>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</si>
  <si>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</si>
  <si>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</si>
  <si>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</si>
  <si>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</si>
  <si>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</si>
  <si>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</si>
  <si>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</si>
  <si>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</si>
  <si>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</si>
  <si>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</si>
  <si>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</si>
  <si>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</si>
  <si>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</si>
  <si>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</si>
  <si>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</si>
  <si>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</si>
  <si>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</si>
  <si>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</si>
  <si>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</si>
  <si>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</si>
  <si>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</si>
  <si>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</si>
  <si>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</si>
  <si>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</si>
  <si>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</si>
  <si>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</si>
  <si>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</si>
  <si>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</si>
  <si>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</si>
  <si>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</si>
  <si>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</si>
  <si>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</si>
  <si>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</si>
  <si>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</si>
  <si>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</si>
  <si>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</si>
  <si>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</si>
  <si>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</si>
  <si>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</si>
  <si>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</si>
  <si>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</si>
  <si>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</si>
  <si>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</si>
  <si>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</si>
  <si>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</si>
  <si>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</si>
  <si>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</si>
  <si>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</si>
  <si>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</si>
  <si>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</si>
  <si>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</si>
  <si>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</si>
  <si>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</si>
  <si>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</si>
  <si>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</si>
  <si>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</si>
  <si>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</si>
  <si>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</si>
  <si>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</si>
  <si>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</si>
  <si>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</si>
  <si>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</si>
  <si>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</si>
  <si>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</si>
  <si>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</si>
  <si>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</si>
  <si>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</si>
  <si>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</si>
  <si>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</si>
  <si>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</si>
  <si>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</si>
  <si>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</si>
  <si>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</si>
  <si>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</si>
  <si>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</si>
  <si>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</si>
  <si>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</si>
  <si>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</si>
  <si>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</si>
  <si>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</si>
  <si>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</si>
  <si>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</si>
  <si>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</si>
  <si>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</si>
  <si>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</si>
  <si>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</si>
  <si>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</si>
  <si>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</si>
  <si>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</si>
  <si>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</si>
  <si>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</si>
  <si>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</si>
  <si>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</si>
  <si>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</si>
  <si>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</si>
  <si>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</si>
  <si>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</si>
  <si>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</si>
  <si>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</si>
  <si>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</si>
  <si>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</si>
  <si>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</si>
  <si>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</si>
  <si>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</si>
  <si>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</si>
  <si>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</si>
  <si>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</si>
  <si>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</si>
  <si>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</si>
  <si>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</si>
  <si>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</si>
  <si>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</si>
  <si>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</si>
  <si>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</si>
  <si>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</si>
  <si>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</si>
  <si>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</si>
  <si>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</si>
  <si>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</si>
  <si>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</si>
  <si>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</si>
  <si>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</si>
  <si>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</si>
  <si>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</si>
  <si>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</si>
  <si>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</si>
  <si>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</si>
  <si>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</si>
  <si>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</si>
  <si>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</si>
  <si>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</si>
  <si>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</si>
  <si>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</si>
  <si>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</si>
  <si>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</si>
  <si>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</si>
  <si>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</si>
  <si>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</si>
  <si>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</si>
  <si>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</si>
  <si>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</si>
  <si>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</si>
  <si>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</si>
  <si>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</si>
  <si>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</si>
  <si>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</si>
  <si>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</si>
  <si>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</si>
  <si>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</si>
  <si>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</si>
  <si>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</si>
  <si>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</si>
  <si>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</si>
  <si>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</si>
  <si>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</si>
  <si>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</si>
  <si>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</si>
  <si>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</si>
  <si>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</si>
  <si>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</si>
  <si>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</si>
  <si>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</si>
  <si>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</si>
  <si>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</si>
  <si>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</si>
  <si>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</si>
  <si>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</si>
  <si>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</si>
  <si>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</si>
  <si>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</si>
  <si>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</si>
  <si>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</si>
  <si>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</si>
  <si>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</si>
  <si>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</si>
  <si>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</si>
  <si>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</si>
  <si>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</si>
  <si>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</si>
  <si>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</si>
  <si>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</si>
  <si>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</si>
  <si>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</si>
  <si>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</si>
  <si>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</si>
  <si>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</si>
  <si>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</si>
  <si>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</si>
  <si>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</si>
  <si>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</si>
  <si>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</si>
  <si>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</si>
  <si>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</si>
  <si>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</si>
  <si>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</si>
  <si>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</si>
  <si>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</si>
  <si>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</si>
  <si>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</si>
  <si>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</si>
  <si>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</si>
  <si>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</si>
  <si>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</si>
  <si>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</si>
  <si>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</si>
  <si>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</si>
  <si>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</si>
  <si>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</si>
  <si>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</si>
  <si>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</si>
  <si>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</si>
  <si>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</si>
  <si>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</si>
  <si>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</si>
  <si>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</si>
  <si>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</si>
  <si>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</si>
  <si>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</si>
  <si>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</si>
  <si>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</si>
  <si>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</si>
  <si>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</si>
  <si>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</si>
  <si>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</si>
  <si>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</si>
  <si>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</si>
  <si>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</si>
  <si>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</si>
  <si>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</si>
  <si>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</si>
  <si>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</si>
  <si>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</si>
  <si>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</si>
  <si>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</si>
  <si>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</si>
  <si>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</si>
  <si>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</si>
  <si>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</si>
  <si>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</si>
  <si>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</si>
  <si>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</si>
  <si>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</si>
  <si>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</si>
  <si>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</si>
  <si>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</si>
  <si>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</si>
  <si>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</si>
  <si>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</si>
  <si>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</si>
  <si>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</si>
  <si>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</si>
  <si>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</si>
  <si>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</si>
  <si>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</si>
  <si>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</si>
  <si>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</si>
  <si>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</si>
  <si>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</si>
  <si>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</si>
  <si>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</si>
  <si>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</si>
  <si>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</si>
  <si>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</si>
  <si>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</si>
  <si>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</si>
  <si>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</si>
  <si>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</si>
  <si>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</si>
  <si>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</si>
  <si>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</si>
  <si>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</si>
  <si>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</si>
  <si>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</si>
  <si>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</si>
  <si>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</si>
  <si>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</si>
  <si>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</si>
  <si>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</si>
  <si>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</si>
  <si>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</si>
  <si>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</si>
  <si>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</si>
  <si>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</si>
  <si>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</si>
  <si>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</si>
  <si>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</si>
  <si>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</si>
  <si>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</si>
  <si>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</si>
  <si>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</si>
  <si>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</si>
  <si>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</si>
  <si>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</si>
  <si>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</si>
  <si>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</si>
  <si>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</si>
  <si>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</si>
  <si>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</si>
  <si>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</si>
  <si>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</si>
  <si>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</si>
  <si>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</si>
  <si>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</si>
  <si>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</si>
  <si>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</si>
  <si>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</si>
  <si>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</si>
  <si>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</si>
  <si>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</si>
  <si>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</si>
  <si>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</si>
  <si>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</si>
  <si>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</si>
  <si>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</si>
  <si>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</si>
  <si>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</si>
  <si>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</si>
  <si>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</si>
  <si>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</si>
  <si>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</si>
  <si>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</si>
  <si>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</si>
  <si>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</si>
  <si>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</si>
  <si>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</si>
  <si>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</si>
  <si>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</si>
  <si>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</si>
  <si>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</si>
  <si>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</si>
  <si>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</si>
  <si>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</si>
  <si>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</si>
  <si>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</si>
  <si>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</si>
  <si>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</si>
  <si>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</si>
  <si>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</si>
  <si>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</si>
  <si>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</si>
  <si>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</si>
  <si>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</si>
  <si>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</si>
  <si>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</si>
  <si>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</si>
  <si>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</si>
  <si>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</si>
  <si>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</si>
  <si>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</si>
  <si>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</si>
  <si>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</si>
  <si>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</si>
  <si>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</si>
  <si>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</si>
  <si>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</si>
  <si>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</si>
  <si>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</si>
  <si>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</si>
  <si>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</si>
  <si>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</si>
  <si>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</si>
  <si>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</si>
  <si>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</si>
  <si>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</si>
  <si>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</si>
  <si>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</si>
  <si>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</si>
  <si>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</si>
  <si>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</si>
  <si>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</si>
  <si>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</si>
  <si>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</si>
  <si>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</si>
  <si>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</si>
  <si>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</si>
  <si>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</si>
  <si>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</si>
  <si>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</si>
  <si>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</si>
  <si>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</si>
  <si>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</si>
  <si>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</si>
  <si>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</si>
  <si>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</si>
  <si>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</si>
  <si>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</si>
  <si>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</si>
  <si>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</si>
  <si>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</si>
  <si>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</si>
  <si>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</si>
  <si>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</si>
  <si>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</si>
  <si>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</si>
  <si>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</si>
  <si>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</si>
  <si>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</si>
  <si>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</si>
  <si>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</si>
  <si>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</si>
  <si>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</si>
  <si>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</si>
  <si>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</si>
  <si>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</si>
  <si>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</si>
  <si>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</si>
  <si>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</si>
  <si>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</si>
  <si>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</si>
  <si>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</si>
  <si>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</si>
  <si>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</si>
  <si>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</si>
  <si>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</si>
  <si>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</si>
  <si>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</si>
  <si>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</si>
  <si>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</si>
  <si>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</si>
  <si>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</si>
  <si>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</si>
  <si>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</si>
  <si>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</si>
  <si>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</si>
  <si>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</si>
  <si>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</si>
  <si>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</si>
  <si>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</si>
  <si>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</si>
  <si>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</si>
  <si>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</si>
  <si>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</si>
  <si>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</si>
  <si>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</si>
  <si>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</si>
  <si>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</si>
  <si>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</si>
  <si>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</si>
  <si>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</si>
  <si>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</si>
  <si>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</si>
  <si>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</si>
  <si>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</si>
  <si>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</si>
  <si>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</si>
  <si>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</si>
  <si>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</si>
  <si>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</si>
  <si>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</si>
  <si>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</si>
  <si>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</si>
  <si>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</si>
  <si>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</si>
  <si>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</si>
  <si>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</si>
  <si>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</si>
  <si>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</si>
  <si>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</si>
  <si>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</si>
  <si>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</si>
  <si>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</si>
  <si>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</si>
  <si>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</si>
  <si>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</si>
  <si>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</si>
  <si>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</si>
  <si>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</si>
  <si>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</si>
  <si>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</si>
  <si>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</si>
  <si>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</si>
  <si>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</si>
  <si>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</si>
  <si>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</si>
  <si>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</si>
  <si>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</si>
  <si>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</si>
  <si>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</si>
  <si>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</si>
  <si>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</si>
  <si>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</si>
  <si>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</si>
  <si>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</si>
  <si>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</si>
  <si>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</si>
  <si>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</si>
  <si>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</si>
  <si>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</si>
  <si>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</si>
  <si>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</si>
  <si>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</si>
  <si>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</si>
  <si>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</si>
  <si>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</si>
  <si>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</si>
  <si>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</si>
  <si>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</si>
  <si>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</si>
  <si>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</si>
  <si>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</si>
  <si>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</si>
  <si>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</si>
  <si>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</si>
  <si>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</si>
  <si>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</si>
  <si>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</si>
  <si>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</si>
  <si>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</si>
  <si>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</si>
  <si>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</si>
  <si>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</si>
  <si>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</si>
  <si>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</si>
  <si>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</si>
  <si>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</si>
  <si>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</si>
  <si>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</si>
  <si>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</si>
  <si>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</si>
  <si>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</si>
  <si>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</si>
  <si>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</si>
  <si>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</si>
  <si>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</si>
  <si>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</si>
  <si>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</si>
  <si>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</si>
  <si>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</si>
  <si>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</si>
  <si>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</si>
  <si>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</si>
  <si>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</si>
  <si>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</si>
  <si>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</si>
  <si>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</si>
  <si>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</si>
  <si>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</si>
  <si>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</si>
  <si>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</si>
  <si>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</si>
  <si>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</si>
  <si>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</si>
  <si>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</si>
  <si>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</si>
  <si>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</si>
  <si>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</si>
  <si>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</si>
  <si>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</si>
  <si>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</si>
  <si>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</si>
  <si>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</si>
  <si>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</si>
  <si>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</si>
  <si>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</si>
  <si>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</si>
  <si>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</si>
  <si>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</si>
  <si>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</si>
  <si>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</si>
  <si>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</si>
  <si>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</si>
  <si>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</si>
  <si>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</si>
  <si>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</si>
  <si>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</si>
  <si>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</si>
  <si>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</si>
  <si>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</si>
  <si>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</si>
  <si>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</si>
  <si>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</si>
  <si>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</si>
  <si>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</si>
  <si>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</si>
  <si>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</si>
  <si>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</si>
  <si>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</si>
  <si>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</si>
  <si>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</si>
  <si>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</si>
  <si>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</si>
  <si>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</si>
  <si>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</si>
  <si>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</si>
  <si>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</si>
  <si>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</si>
  <si>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</si>
  <si>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</si>
  <si>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</si>
  <si>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</si>
  <si>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</si>
  <si>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</si>
  <si>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</si>
  <si>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</si>
  <si>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</si>
  <si>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</si>
  <si>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</si>
  <si>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</si>
  <si>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</si>
  <si>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</si>
  <si>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</si>
  <si>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</si>
  <si>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</si>
  <si>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</si>
  <si>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</si>
  <si>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</si>
  <si>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</si>
  <si>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</si>
  <si>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</si>
  <si>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</si>
  <si>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</si>
  <si>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</si>
  <si>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</si>
  <si>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</si>
  <si>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</si>
  <si>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</si>
  <si>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</si>
  <si>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</si>
  <si>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</si>
  <si>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</si>
  <si>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</si>
  <si>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</si>
  <si>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</si>
  <si>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</si>
  <si>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</si>
  <si>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</si>
  <si>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</si>
  <si>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</si>
  <si>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</si>
  <si>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</si>
  <si>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</si>
  <si>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</si>
  <si>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</si>
  <si>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</si>
  <si>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</si>
  <si>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</si>
  <si>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</si>
  <si>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</si>
  <si>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</si>
  <si>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</si>
  <si>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</si>
  <si>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</si>
  <si>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</si>
  <si>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</si>
  <si>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</si>
  <si>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</si>
  <si>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</si>
  <si>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</si>
  <si>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</si>
  <si>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</si>
  <si>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</si>
  <si>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</si>
  <si>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</si>
  <si>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</si>
  <si>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</si>
  <si>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</si>
  <si>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</si>
  <si>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</si>
  <si>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</si>
  <si>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</si>
  <si>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</si>
  <si>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</si>
  <si>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</si>
  <si>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</si>
  <si>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</si>
  <si>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</si>
  <si>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</si>
  <si>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</si>
  <si>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</si>
  <si>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</si>
  <si>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</si>
  <si>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</si>
  <si>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</si>
  <si>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</si>
  <si>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</si>
  <si>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</si>
  <si>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</si>
  <si>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</si>
  <si>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</si>
  <si>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</si>
  <si>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</si>
  <si>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</si>
  <si>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</si>
  <si>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</si>
  <si>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</si>
  <si>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</si>
  <si>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</si>
  <si>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</si>
  <si>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</si>
  <si>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</si>
  <si>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</si>
  <si>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</si>
  <si>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</si>
  <si>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</si>
  <si>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</si>
  <si>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</si>
  <si>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</si>
  <si>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</si>
  <si>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</si>
  <si>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</si>
  <si>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</si>
  <si>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</si>
  <si>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</si>
  <si>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</si>
  <si>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</si>
  <si>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</si>
  <si>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</si>
  <si>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</si>
  <si>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</si>
  <si>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</si>
  <si>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</si>
  <si>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</si>
  <si>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</si>
  <si>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</si>
  <si>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</si>
  <si>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</si>
  <si>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</si>
  <si>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</si>
  <si>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</si>
  <si>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</si>
  <si>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</si>
  <si>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</si>
  <si>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</si>
  <si>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</si>
  <si>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</si>
  <si>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</si>
  <si>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</si>
  <si>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</si>
  <si>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</si>
  <si>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</si>
  <si>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</si>
  <si>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</si>
  <si>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</si>
  <si>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</si>
  <si>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</si>
  <si>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</si>
  <si>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</si>
  <si>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</si>
  <si>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</si>
  <si>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</si>
  <si>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</si>
  <si>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</si>
  <si>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</si>
  <si>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</si>
  <si>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</si>
  <si>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</si>
  <si>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</si>
  <si>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</si>
  <si>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</si>
  <si>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</si>
  <si>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</si>
  <si>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</si>
  <si>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</si>
  <si>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</si>
  <si>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</si>
  <si>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</si>
  <si>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</si>
  <si>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</si>
  <si>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</si>
  <si>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</si>
  <si>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</si>
  <si>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</si>
  <si>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</si>
  <si>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</si>
  <si>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</si>
  <si>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</si>
  <si>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</si>
  <si>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</si>
  <si>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</si>
  <si>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</si>
  <si>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</si>
  <si>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</si>
  <si>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</si>
  <si>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</si>
  <si>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</si>
  <si>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</si>
  <si>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</si>
  <si>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</si>
  <si>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</si>
  <si>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</si>
  <si>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</si>
  <si>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</si>
  <si>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</si>
  <si>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</si>
  <si>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</si>
  <si>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</si>
  <si>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</si>
  <si>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</si>
  <si>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</si>
  <si>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</si>
  <si>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</si>
  <si>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</si>
  <si>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</si>
  <si>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</si>
  <si>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</si>
  <si>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</si>
  <si>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</si>
  <si>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</si>
  <si>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</si>
  <si>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</si>
  <si>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</si>
  <si>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</si>
  <si>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</si>
  <si>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</si>
  <si>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</si>
  <si>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</si>
  <si>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</si>
  <si>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</si>
  <si>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</si>
  <si>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</si>
  <si>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</si>
  <si>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</si>
  <si>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</si>
  <si>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</si>
  <si>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</si>
  <si>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</si>
  <si>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</si>
  <si>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</si>
  <si>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</si>
  <si>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</si>
  <si>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</si>
  <si>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</si>
  <si>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</si>
  <si>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</si>
  <si>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</si>
  <si>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</si>
  <si>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</si>
  <si>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</si>
  <si>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</si>
  <si>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</si>
  <si>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</si>
  <si>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</si>
  <si>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</si>
  <si>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</si>
  <si>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</si>
  <si>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</si>
  <si>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</si>
  <si>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</si>
  <si>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</si>
  <si>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</si>
  <si>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</si>
  <si>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</si>
  <si>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</si>
  <si>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</si>
  <si>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</si>
  <si>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</si>
  <si>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</si>
  <si>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</si>
  <si>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</si>
  <si>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</si>
  <si>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</si>
  <si>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</si>
  <si>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</si>
  <si>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</si>
  <si>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</si>
  <si>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</si>
  <si>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</si>
  <si>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</si>
  <si>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</si>
  <si>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</si>
  <si>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</si>
  <si>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</si>
  <si>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</si>
  <si>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</si>
  <si>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</si>
  <si>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</si>
  <si>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</si>
  <si>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</si>
  <si>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</si>
  <si>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</si>
  <si>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</si>
  <si>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</si>
  <si>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</si>
  <si>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</si>
  <si>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</si>
  <si>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</si>
  <si>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</si>
  <si>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</si>
  <si>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</si>
  <si>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</si>
  <si>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</si>
  <si>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</si>
  <si>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PETROVSKO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</si>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</sst>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573437.74</v>
      </c>
      <c r="D2" s="7">
        <f>'PR-RAS'!E6</f>
        <v>662018.98000000021</v>
      </c>
      <c r="E2" s="7">
        <v>0</v>
      </c>
      <c r="F2" s="7">
        <v>0</v>
      </c>
      <c r="G2" s="8">
        <f t="shared" ref="G2:G274" si="0">(B2/1000)*(C2*1+D2*2)</f>
        <v>1897.4757000000004</v>
      </c>
      <c r="H2" s="8">
        <f t="shared" ref="H2:H274" si="1">ABS(C2-ROUND(C2,0))+ABS(D2-ROUND(D2,0))</f>
        <v>0.27999999979510903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486697.72</v>
      </c>
      <c r="D3" s="2">
        <f>'PR-RAS'!E7</f>
        <v>532331.28000000014</v>
      </c>
      <c r="E3" s="2">
        <v>0</v>
      </c>
      <c r="F3" s="2">
        <v>0</v>
      </c>
      <c r="G3" s="3">
        <f t="shared" si="0"/>
        <v>3102.7205600000007</v>
      </c>
      <c r="H3" s="3">
        <f t="shared" si="1"/>
        <v>0.56000000017229468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481211.50999999995</v>
      </c>
      <c r="D4" s="2">
        <f>'PR-RAS'!E8</f>
        <v>525492.94000000006</v>
      </c>
      <c r="E4" s="2">
        <v>0</v>
      </c>
      <c r="F4" s="2">
        <v>0</v>
      </c>
      <c r="G4" s="3">
        <f t="shared" si="0"/>
        <v>4596.5921700000008</v>
      </c>
      <c r="H4" s="3">
        <f t="shared" si="1"/>
        <v>0.54999999998835847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584376.19999999995</v>
      </c>
      <c r="D5" s="2">
        <f>'PR-RAS'!E9</f>
        <v>672004.75</v>
      </c>
      <c r="E5" s="2">
        <v>0</v>
      </c>
      <c r="F5" s="2">
        <v>0</v>
      </c>
      <c r="G5" s="3">
        <f t="shared" si="0"/>
        <v>7713.5428000000002</v>
      </c>
      <c r="H5" s="3">
        <f t="shared" si="1"/>
        <v>0.44999999995343387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44365.72</v>
      </c>
      <c r="D6" s="2">
        <f>'PR-RAS'!E10</f>
        <v>42050.43</v>
      </c>
      <c r="E6" s="2">
        <v>0</v>
      </c>
      <c r="F6" s="2">
        <v>0</v>
      </c>
      <c r="G6" s="3">
        <f t="shared" si="0"/>
        <v>642.3329</v>
      </c>
      <c r="H6" s="3">
        <f t="shared" si="1"/>
        <v>0.70999999999912689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6233.26</v>
      </c>
      <c r="D7" s="2">
        <f>'PR-RAS'!E11</f>
        <v>7363.88</v>
      </c>
      <c r="E7" s="2">
        <v>0</v>
      </c>
      <c r="F7" s="2">
        <v>0</v>
      </c>
      <c r="G7" s="3">
        <f t="shared" si="0"/>
        <v>125.76612</v>
      </c>
      <c r="H7" s="3">
        <f t="shared" si="1"/>
        <v>0.38000000000010914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56447.3</v>
      </c>
      <c r="D8" s="2">
        <f>'PR-RAS'!E12</f>
        <v>51418.93</v>
      </c>
      <c r="E8" s="2">
        <v>0</v>
      </c>
      <c r="F8" s="2">
        <v>0</v>
      </c>
      <c r="G8" s="3">
        <f t="shared" si="0"/>
        <v>1114.99612</v>
      </c>
      <c r="H8" s="3">
        <f t="shared" si="1"/>
        <v>0.37000000000261934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19798.22</v>
      </c>
      <c r="D9" s="2">
        <f>'PR-RAS'!E13</f>
        <v>15615.33</v>
      </c>
      <c r="E9" s="2">
        <v>0</v>
      </c>
      <c r="F9" s="2">
        <v>0</v>
      </c>
      <c r="G9" s="3">
        <f t="shared" si="0"/>
        <v>408.23104000000006</v>
      </c>
      <c r="H9" s="3">
        <f t="shared" si="1"/>
        <v>0.55000000000109139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230009.19</v>
      </c>
      <c r="D11" s="2">
        <f>'PR-RAS'!E15</f>
        <v>262960.38</v>
      </c>
      <c r="E11" s="2">
        <v>0</v>
      </c>
      <c r="F11" s="2">
        <v>0</v>
      </c>
      <c r="G11" s="3">
        <f t="shared" si="0"/>
        <v>7559.2995000000001</v>
      </c>
      <c r="H11" s="3">
        <f t="shared" si="1"/>
        <v>0.57000000000698492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5486.21</v>
      </c>
      <c r="D19" s="2">
        <f>'PR-RAS'!E23</f>
        <v>6034.5400000000009</v>
      </c>
      <c r="E19" s="2">
        <v>0</v>
      </c>
      <c r="F19" s="2">
        <v>0</v>
      </c>
      <c r="G19" s="3">
        <f t="shared" si="0"/>
        <v>315.99522000000002</v>
      </c>
      <c r="H19" s="3">
        <f t="shared" si="1"/>
        <v>0.66999999999916326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84.02</v>
      </c>
      <c r="D20" s="2">
        <f>'PR-RAS'!E24</f>
        <v>320.98</v>
      </c>
      <c r="E20" s="2">
        <v>0</v>
      </c>
      <c r="F20" s="2">
        <v>0</v>
      </c>
      <c r="G20" s="3">
        <f t="shared" si="0"/>
        <v>13.793620000000001</v>
      </c>
      <c r="H20" s="3">
        <f t="shared" si="1"/>
        <v>3.9999999999977831E-2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5402.19</v>
      </c>
      <c r="D23" s="2">
        <f>'PR-RAS'!E27</f>
        <v>5713.56</v>
      </c>
      <c r="E23" s="2">
        <v>0</v>
      </c>
      <c r="F23" s="2">
        <v>0</v>
      </c>
      <c r="G23" s="3">
        <f t="shared" si="0"/>
        <v>370.24482</v>
      </c>
      <c r="H23" s="3">
        <f t="shared" si="1"/>
        <v>0.62999999999919964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803.8</v>
      </c>
      <c r="E25" s="2">
        <v>0</v>
      </c>
      <c r="F25" s="2">
        <v>0</v>
      </c>
      <c r="G25" s="3">
        <f t="shared" si="0"/>
        <v>38.5824</v>
      </c>
      <c r="H25" s="3">
        <f t="shared" si="1"/>
        <v>0.20000000000004547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803.8</v>
      </c>
      <c r="E29" s="2">
        <v>0</v>
      </c>
      <c r="F29" s="2">
        <v>0</v>
      </c>
      <c r="G29" s="3">
        <f t="shared" si="0"/>
        <v>45.012799999999999</v>
      </c>
      <c r="H29" s="3">
        <f t="shared" si="1"/>
        <v>0.20000000000004547</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75584.399999999994</v>
      </c>
      <c r="D45" s="2">
        <f>'PR-RAS'!E49</f>
        <v>116563.4</v>
      </c>
      <c r="E45" s="2">
        <v>0</v>
      </c>
      <c r="F45" s="2">
        <v>0</v>
      </c>
      <c r="G45" s="3">
        <f t="shared" si="0"/>
        <v>13583.292799999997</v>
      </c>
      <c r="H45" s="3">
        <f t="shared" si="1"/>
        <v>0.79999999998835847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23655.5</v>
      </c>
      <c r="E54" s="2">
        <v>0</v>
      </c>
      <c r="F54" s="2">
        <v>0</v>
      </c>
      <c r="G54" s="3">
        <f t="shared" si="0"/>
        <v>2507.4829999999997</v>
      </c>
      <c r="H54" s="3">
        <f t="shared" si="1"/>
        <v>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23655.5</v>
      </c>
      <c r="E56" s="2">
        <v>0</v>
      </c>
      <c r="F56" s="2">
        <v>0</v>
      </c>
      <c r="G56" s="3">
        <f t="shared" si="0"/>
        <v>2602.105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75584.399999999994</v>
      </c>
      <c r="D60" s="2">
        <f>'PR-RAS'!E64</f>
        <v>92907.9</v>
      </c>
      <c r="E60" s="2">
        <v>0</v>
      </c>
      <c r="F60" s="2">
        <v>0</v>
      </c>
      <c r="G60" s="3">
        <f t="shared" si="0"/>
        <v>15422.611799999999</v>
      </c>
      <c r="H60" s="3">
        <f t="shared" si="1"/>
        <v>0.5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75584.399999999994</v>
      </c>
      <c r="D63" s="2">
        <f>'PR-RAS'!E67</f>
        <v>92907.9</v>
      </c>
      <c r="E63" s="2">
        <v>0</v>
      </c>
      <c r="F63" s="2">
        <v>0</v>
      </c>
      <c r="G63" s="3">
        <f>(B63/1000)*(C63*1+D63*2)</f>
        <v>16206.812399999999</v>
      </c>
      <c r="H63" s="3">
        <f>ABS(C63-ROUND(C63,0))+ABS(D63-ROUND(D63,0))</f>
        <v>0.5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1518.8600000000001</v>
      </c>
      <c r="D78" s="2">
        <f>'PR-RAS'!E82</f>
        <v>5353.130000000001</v>
      </c>
      <c r="E78" s="2">
        <v>0</v>
      </c>
      <c r="F78" s="2">
        <v>0</v>
      </c>
      <c r="G78" s="3">
        <f t="shared" si="0"/>
        <v>941.33424000000014</v>
      </c>
      <c r="H78" s="3">
        <f t="shared" si="1"/>
        <v>0.2700000000008913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51.71</v>
      </c>
      <c r="D79" s="2">
        <f>'PR-RAS'!E83</f>
        <v>49.92</v>
      </c>
      <c r="E79" s="2">
        <v>0</v>
      </c>
      <c r="F79" s="2">
        <v>0</v>
      </c>
      <c r="G79" s="3">
        <f t="shared" si="0"/>
        <v>11.820900000000002</v>
      </c>
      <c r="H79" s="3">
        <f t="shared" si="1"/>
        <v>0.36999999999999744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51.71</v>
      </c>
      <c r="D81" s="2">
        <f>'PR-RAS'!E85</f>
        <v>49.92</v>
      </c>
      <c r="E81" s="2">
        <v>0</v>
      </c>
      <c r="F81" s="2">
        <v>0</v>
      </c>
      <c r="G81" s="3">
        <f t="shared" si="0"/>
        <v>12.124000000000001</v>
      </c>
      <c r="H81" s="3">
        <f t="shared" si="1"/>
        <v>0.36999999999999744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1467.15</v>
      </c>
      <c r="D87" s="2">
        <f>'PR-RAS'!E91</f>
        <v>5303.2100000000009</v>
      </c>
      <c r="E87" s="2">
        <v>0</v>
      </c>
      <c r="F87" s="2">
        <v>0</v>
      </c>
      <c r="G87" s="3">
        <f t="shared" si="0"/>
        <v>1038.3270199999999</v>
      </c>
      <c r="H87" s="3">
        <f t="shared" si="1"/>
        <v>0.36000000000103682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1467.15</v>
      </c>
      <c r="D89" s="2">
        <f>'PR-RAS'!E93</f>
        <v>1118.4000000000001</v>
      </c>
      <c r="E89" s="2">
        <v>0</v>
      </c>
      <c r="F89" s="2">
        <v>0</v>
      </c>
      <c r="G89" s="3">
        <f t="shared" si="0"/>
        <v>325.94760000000002</v>
      </c>
      <c r="H89" s="3">
        <f t="shared" si="1"/>
        <v>0.5500000000001819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4184.8100000000004</v>
      </c>
      <c r="E90" s="2">
        <v>0</v>
      </c>
      <c r="F90" s="2">
        <v>0</v>
      </c>
      <c r="G90" s="3">
        <f t="shared" si="0"/>
        <v>744.89618000000007</v>
      </c>
      <c r="H90" s="3">
        <f t="shared" si="1"/>
        <v>0.18999999999959982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9636.76</v>
      </c>
      <c r="D102" s="2">
        <f>'PR-RAS'!E106</f>
        <v>7771.17</v>
      </c>
      <c r="E102" s="2">
        <v>0</v>
      </c>
      <c r="F102" s="2">
        <v>0</v>
      </c>
      <c r="G102" s="3">
        <f t="shared" si="0"/>
        <v>2543.0891000000001</v>
      </c>
      <c r="H102" s="3">
        <f t="shared" si="1"/>
        <v>0.40999999999985448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5909.95</v>
      </c>
      <c r="D103" s="2">
        <f>'PR-RAS'!E107</f>
        <v>6943.78</v>
      </c>
      <c r="E103" s="2">
        <v>0</v>
      </c>
      <c r="F103" s="2">
        <v>0</v>
      </c>
      <c r="G103" s="3">
        <f t="shared" si="0"/>
        <v>2019.3460199999997</v>
      </c>
      <c r="H103" s="3">
        <f t="shared" si="1"/>
        <v>0.27000000000043656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5909.95</v>
      </c>
      <c r="D105" s="2">
        <f>'PR-RAS'!E109</f>
        <v>6943.78</v>
      </c>
      <c r="E105" s="2">
        <v>0</v>
      </c>
      <c r="F105" s="2">
        <v>0</v>
      </c>
      <c r="G105" s="3">
        <f t="shared" si="0"/>
        <v>2058.9410399999997</v>
      </c>
      <c r="H105" s="3">
        <f t="shared" si="1"/>
        <v>0.27000000000043656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708.06</v>
      </c>
      <c r="D108" s="2">
        <f>'PR-RAS'!E112</f>
        <v>2.09</v>
      </c>
      <c r="E108" s="2">
        <v>0</v>
      </c>
      <c r="F108" s="2">
        <v>0</v>
      </c>
      <c r="G108" s="3">
        <f t="shared" si="0"/>
        <v>76.209679999999992</v>
      </c>
      <c r="H108" s="3">
        <f t="shared" si="1"/>
        <v>0.14999999999994529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2.09</v>
      </c>
      <c r="E111" s="2">
        <v>0</v>
      </c>
      <c r="F111" s="2">
        <v>0</v>
      </c>
      <c r="G111" s="3">
        <f t="shared" si="0"/>
        <v>0.45979999999999999</v>
      </c>
      <c r="H111" s="3">
        <f t="shared" si="1"/>
        <v>8.9999999999999858E-2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708.06</v>
      </c>
      <c r="D113" s="2">
        <f>'PR-RAS'!E117</f>
        <v>0</v>
      </c>
      <c r="E113" s="2">
        <v>0</v>
      </c>
      <c r="F113" s="2">
        <v>0</v>
      </c>
      <c r="G113" s="3">
        <f t="shared" si="0"/>
        <v>79.302719999999994</v>
      </c>
      <c r="H113" s="3">
        <f t="shared" si="1"/>
        <v>5.999999999994543E-2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3018.75</v>
      </c>
      <c r="D116" s="2">
        <f>'PR-RAS'!E120</f>
        <v>825.3</v>
      </c>
      <c r="E116" s="2">
        <v>0</v>
      </c>
      <c r="F116" s="2">
        <v>0</v>
      </c>
      <c r="G116" s="3">
        <f t="shared" si="0"/>
        <v>536.97525000000007</v>
      </c>
      <c r="H116" s="3">
        <f t="shared" si="1"/>
        <v>0.54999999999995453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17.37</v>
      </c>
      <c r="D117" s="2">
        <f>'PR-RAS'!E121</f>
        <v>0</v>
      </c>
      <c r="E117" s="2">
        <v>0</v>
      </c>
      <c r="F117" s="2">
        <v>0</v>
      </c>
      <c r="G117" s="3">
        <f t="shared" si="0"/>
        <v>2.01492</v>
      </c>
      <c r="H117" s="3">
        <f t="shared" si="1"/>
        <v>0.37000000000000099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3001.38</v>
      </c>
      <c r="D118" s="2">
        <f>'PR-RAS'!E122</f>
        <v>825.3</v>
      </c>
      <c r="E118" s="2">
        <v>0</v>
      </c>
      <c r="F118" s="2">
        <v>0</v>
      </c>
      <c r="G118" s="3">
        <f t="shared" si="0"/>
        <v>544.28165999999999</v>
      </c>
      <c r="H118" s="3">
        <f t="shared" si="1"/>
        <v>0.68000000000006366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689318.13000000012</v>
      </c>
      <c r="D148" s="2">
        <f>'PR-RAS'!E152</f>
        <v>583495.17000000004</v>
      </c>
      <c r="E148" s="2">
        <v>0</v>
      </c>
      <c r="F148" s="2">
        <v>0</v>
      </c>
      <c r="G148" s="3">
        <f t="shared" si="0"/>
        <v>272877.34509000002</v>
      </c>
      <c r="H148" s="3">
        <f t="shared" si="1"/>
        <v>0.30000000016298145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60968.67</v>
      </c>
      <c r="D149" s="2">
        <f>'PR-RAS'!E153</f>
        <v>70860.58</v>
      </c>
      <c r="E149" s="2">
        <v>0</v>
      </c>
      <c r="F149" s="2">
        <v>0</v>
      </c>
      <c r="G149" s="3">
        <f t="shared" si="0"/>
        <v>29998.094840000002</v>
      </c>
      <c r="H149" s="3">
        <f t="shared" si="1"/>
        <v>0.75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51296.5</v>
      </c>
      <c r="D150" s="2">
        <f>'PR-RAS'!E154</f>
        <v>58868.73</v>
      </c>
      <c r="E150" s="2">
        <v>0</v>
      </c>
      <c r="F150" s="2">
        <v>0</v>
      </c>
      <c r="G150" s="3">
        <f t="shared" si="0"/>
        <v>25186.06004</v>
      </c>
      <c r="H150" s="3">
        <f t="shared" si="1"/>
        <v>0.76999999999679858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51296.5</v>
      </c>
      <c r="D151" s="2">
        <f>'PR-RAS'!E155</f>
        <v>58868.73</v>
      </c>
      <c r="E151" s="2">
        <v>0</v>
      </c>
      <c r="F151" s="2">
        <v>0</v>
      </c>
      <c r="G151" s="3">
        <f t="shared" si="0"/>
        <v>25355.094000000001</v>
      </c>
      <c r="H151" s="3">
        <f t="shared" si="1"/>
        <v>0.76999999999679858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2244.3200000000002</v>
      </c>
      <c r="D155" s="2">
        <f>'PR-RAS'!E159</f>
        <v>2278.4699999999998</v>
      </c>
      <c r="E155" s="2">
        <v>0</v>
      </c>
      <c r="F155" s="2">
        <v>0</v>
      </c>
      <c r="G155" s="3">
        <f t="shared" si="0"/>
        <v>1047.3940400000001</v>
      </c>
      <c r="H155" s="3">
        <f t="shared" si="1"/>
        <v>0.78999999999996362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7427.85</v>
      </c>
      <c r="D156" s="2">
        <f>'PR-RAS'!E160</f>
        <v>9713.3799999999992</v>
      </c>
      <c r="E156" s="2">
        <v>0</v>
      </c>
      <c r="F156" s="2">
        <v>0</v>
      </c>
      <c r="G156" s="3">
        <f t="shared" si="0"/>
        <v>4162.4645499999997</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7427.85</v>
      </c>
      <c r="D158" s="2">
        <f>'PR-RAS'!E162</f>
        <v>9713.3799999999992</v>
      </c>
      <c r="E158" s="2">
        <v>0</v>
      </c>
      <c r="F158" s="2">
        <v>0</v>
      </c>
      <c r="G158" s="3">
        <f t="shared" si="0"/>
        <v>4216.1737700000003</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504897.41000000003</v>
      </c>
      <c r="D160" s="2">
        <f>'PR-RAS'!E164</f>
        <v>320931.24</v>
      </c>
      <c r="E160" s="2">
        <v>0</v>
      </c>
      <c r="F160" s="2">
        <v>0</v>
      </c>
      <c r="G160" s="3">
        <f t="shared" si="0"/>
        <v>182334.82251000003</v>
      </c>
      <c r="H160" s="3">
        <f t="shared" si="1"/>
        <v>0.65000000002328306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972.36</v>
      </c>
      <c r="D161" s="2">
        <f>'PR-RAS'!E165</f>
        <v>4158.24</v>
      </c>
      <c r="E161" s="2">
        <v>0</v>
      </c>
      <c r="F161" s="2">
        <v>0</v>
      </c>
      <c r="G161" s="3">
        <f t="shared" si="0"/>
        <v>1486.2144000000001</v>
      </c>
      <c r="H161" s="3">
        <f t="shared" si="1"/>
        <v>0.59999999999979536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838.6</v>
      </c>
      <c r="E162" s="2">
        <v>0</v>
      </c>
      <c r="F162" s="2">
        <v>0</v>
      </c>
      <c r="G162" s="3">
        <f t="shared" si="0"/>
        <v>270.0292</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972.36</v>
      </c>
      <c r="D163" s="2">
        <f>'PR-RAS'!E167</f>
        <v>2869.64</v>
      </c>
      <c r="E163" s="2">
        <v>0</v>
      </c>
      <c r="F163" s="2">
        <v>0</v>
      </c>
      <c r="G163" s="3">
        <f t="shared" si="0"/>
        <v>1087.28568</v>
      </c>
      <c r="H163" s="3">
        <f t="shared" si="1"/>
        <v>0.72000000000014097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450</v>
      </c>
      <c r="E164" s="2">
        <v>0</v>
      </c>
      <c r="F164" s="2">
        <v>0</v>
      </c>
      <c r="G164" s="3">
        <f t="shared" si="0"/>
        <v>146.70000000000002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16890.919999999998</v>
      </c>
      <c r="D166" s="2">
        <f>'PR-RAS'!E170</f>
        <v>23436.02</v>
      </c>
      <c r="E166" s="2">
        <v>0</v>
      </c>
      <c r="F166" s="2">
        <v>0</v>
      </c>
      <c r="G166" s="3">
        <f t="shared" si="0"/>
        <v>10520.8884</v>
      </c>
      <c r="H166" s="3">
        <f t="shared" si="1"/>
        <v>0.10000000000218279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832.25</v>
      </c>
      <c r="D167" s="2">
        <f>'PR-RAS'!E171</f>
        <v>1665.23</v>
      </c>
      <c r="E167" s="2">
        <v>0</v>
      </c>
      <c r="F167" s="2">
        <v>0</v>
      </c>
      <c r="G167" s="3">
        <f t="shared" si="0"/>
        <v>691.00986</v>
      </c>
      <c r="H167" s="3">
        <f t="shared" si="1"/>
        <v>0.48000000000001819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16058.67</v>
      </c>
      <c r="D169" s="2">
        <f>'PR-RAS'!E173</f>
        <v>11277.54</v>
      </c>
      <c r="E169" s="2">
        <v>0</v>
      </c>
      <c r="F169" s="2">
        <v>0</v>
      </c>
      <c r="G169" s="3">
        <f t="shared" si="0"/>
        <v>6487.1100000000006</v>
      </c>
      <c r="H169" s="3">
        <f t="shared" si="1"/>
        <v>0.78999999999905413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5329.25</v>
      </c>
      <c r="E170" s="2">
        <v>0</v>
      </c>
      <c r="F170" s="2">
        <v>0</v>
      </c>
      <c r="G170" s="3">
        <f t="shared" si="0"/>
        <v>1801.2865000000002</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5164</v>
      </c>
      <c r="E171" s="2">
        <v>0</v>
      </c>
      <c r="F171" s="2">
        <v>0</v>
      </c>
      <c r="G171" s="3">
        <f t="shared" si="0"/>
        <v>1755.7600000000002</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442946.86000000004</v>
      </c>
      <c r="D174" s="2">
        <f>'PR-RAS'!E178</f>
        <v>253670.81</v>
      </c>
      <c r="E174" s="2">
        <v>0</v>
      </c>
      <c r="F174" s="2">
        <v>0</v>
      </c>
      <c r="G174" s="3">
        <f t="shared" si="0"/>
        <v>164399.90703999999</v>
      </c>
      <c r="H174" s="3">
        <f t="shared" si="1"/>
        <v>0.32999999995809048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1926.27</v>
      </c>
      <c r="D175" s="2">
        <f>'PR-RAS'!E179</f>
        <v>3425.38</v>
      </c>
      <c r="E175" s="2">
        <v>0</v>
      </c>
      <c r="F175" s="2">
        <v>0</v>
      </c>
      <c r="G175" s="3">
        <f t="shared" si="0"/>
        <v>1527.2032200000001</v>
      </c>
      <c r="H175" s="3">
        <f t="shared" si="1"/>
        <v>0.65000000000009095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336274</v>
      </c>
      <c r="D176" s="2">
        <f>'PR-RAS'!E180</f>
        <v>111151.26</v>
      </c>
      <c r="E176" s="2">
        <v>0</v>
      </c>
      <c r="F176" s="2">
        <v>0</v>
      </c>
      <c r="G176" s="3">
        <f t="shared" si="0"/>
        <v>97750.891000000003</v>
      </c>
      <c r="H176" s="3">
        <f t="shared" si="1"/>
        <v>0.25999999999476131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7907.65</v>
      </c>
      <c r="D177" s="2">
        <f>'PR-RAS'!E181</f>
        <v>11184.07</v>
      </c>
      <c r="E177" s="2">
        <v>0</v>
      </c>
      <c r="F177" s="2">
        <v>0</v>
      </c>
      <c r="G177" s="3">
        <f t="shared" si="0"/>
        <v>5328.5390399999997</v>
      </c>
      <c r="H177" s="3">
        <f t="shared" si="1"/>
        <v>0.42000000000007276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49338.63</v>
      </c>
      <c r="D178" s="2">
        <f>'PR-RAS'!E182</f>
        <v>40266.629999999997</v>
      </c>
      <c r="E178" s="2">
        <v>0</v>
      </c>
      <c r="F178" s="2">
        <v>0</v>
      </c>
      <c r="G178" s="3">
        <f t="shared" si="0"/>
        <v>22987.324529999994</v>
      </c>
      <c r="H178" s="3">
        <f t="shared" si="1"/>
        <v>0.74000000000523869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6502.89</v>
      </c>
      <c r="D180" s="2">
        <f>'PR-RAS'!E184</f>
        <v>6114.69</v>
      </c>
      <c r="E180" s="2">
        <v>0</v>
      </c>
      <c r="F180" s="2">
        <v>0</v>
      </c>
      <c r="G180" s="3">
        <f t="shared" si="0"/>
        <v>3353.0763299999999</v>
      </c>
      <c r="H180" s="3">
        <f t="shared" si="1"/>
        <v>0.42000000000007276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31537.17</v>
      </c>
      <c r="D181" s="2">
        <f>'PR-RAS'!E185</f>
        <v>63810.07</v>
      </c>
      <c r="E181" s="2">
        <v>0</v>
      </c>
      <c r="F181" s="2">
        <v>0</v>
      </c>
      <c r="G181" s="3">
        <f t="shared" si="0"/>
        <v>28648.3158</v>
      </c>
      <c r="H181" s="3">
        <f t="shared" si="1"/>
        <v>0.23999999999796273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2785.45</v>
      </c>
      <c r="D182" s="2">
        <f>'PR-RAS'!E186</f>
        <v>8312.14</v>
      </c>
      <c r="E182" s="2">
        <v>0</v>
      </c>
      <c r="F182" s="2">
        <v>0</v>
      </c>
      <c r="G182" s="3">
        <f t="shared" si="0"/>
        <v>3513.16113</v>
      </c>
      <c r="H182" s="3">
        <f t="shared" si="1"/>
        <v>0.58999999999923602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6674.8</v>
      </c>
      <c r="D183" s="2">
        <f>'PR-RAS'!E187</f>
        <v>9406.57</v>
      </c>
      <c r="E183" s="2">
        <v>0</v>
      </c>
      <c r="F183" s="2">
        <v>0</v>
      </c>
      <c r="G183" s="3">
        <f t="shared" si="0"/>
        <v>4638.8050800000001</v>
      </c>
      <c r="H183" s="3">
        <f t="shared" si="1"/>
        <v>0.63000000000010914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44087.270000000004</v>
      </c>
      <c r="D190" s="2">
        <f>'PR-RAS'!E194</f>
        <v>39666.17</v>
      </c>
      <c r="E190" s="2">
        <v>0</v>
      </c>
      <c r="F190" s="2">
        <v>0</v>
      </c>
      <c r="G190" s="3">
        <f t="shared" si="0"/>
        <v>23326.30629</v>
      </c>
      <c r="H190" s="3">
        <f t="shared" si="1"/>
        <v>0.44000000000232831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39455.18</v>
      </c>
      <c r="D191" s="2">
        <f>'PR-RAS'!E195</f>
        <v>0</v>
      </c>
      <c r="E191" s="2">
        <v>0</v>
      </c>
      <c r="F191" s="2">
        <v>0</v>
      </c>
      <c r="G191" s="3">
        <f t="shared" si="0"/>
        <v>7496.4841999999999</v>
      </c>
      <c r="H191" s="3">
        <f t="shared" si="1"/>
        <v>0.18000000000029104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1670.05</v>
      </c>
      <c r="D192" s="2">
        <f>'PR-RAS'!E196</f>
        <v>1214.46</v>
      </c>
      <c r="E192" s="2">
        <v>0</v>
      </c>
      <c r="F192" s="2">
        <v>0</v>
      </c>
      <c r="G192" s="3">
        <f t="shared" si="0"/>
        <v>782.90327000000002</v>
      </c>
      <c r="H192" s="3">
        <f t="shared" si="1"/>
        <v>0.50999999999999091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2594.15</v>
      </c>
      <c r="D193" s="2">
        <f>'PR-RAS'!E197</f>
        <v>24386.11</v>
      </c>
      <c r="E193" s="2">
        <v>0</v>
      </c>
      <c r="F193" s="2">
        <v>0</v>
      </c>
      <c r="G193" s="3">
        <f t="shared" si="0"/>
        <v>9862.3430400000016</v>
      </c>
      <c r="H193" s="3">
        <f t="shared" si="1"/>
        <v>0.26000000000067303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169.85</v>
      </c>
      <c r="D195" s="2">
        <f>'PR-RAS'!E199</f>
        <v>2889.45</v>
      </c>
      <c r="E195" s="2">
        <v>0</v>
      </c>
      <c r="F195" s="2">
        <v>0</v>
      </c>
      <c r="G195" s="3">
        <f t="shared" si="0"/>
        <v>1154.0575000000001</v>
      </c>
      <c r="H195" s="3">
        <f t="shared" si="1"/>
        <v>0.59999999999982379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198.04</v>
      </c>
      <c r="D197" s="2">
        <f>'PR-RAS'!E201</f>
        <v>11176.15</v>
      </c>
      <c r="E197" s="2">
        <v>0</v>
      </c>
      <c r="F197" s="2">
        <v>0</v>
      </c>
      <c r="G197" s="3">
        <f t="shared" si="0"/>
        <v>4419.8666400000002</v>
      </c>
      <c r="H197" s="3">
        <f t="shared" si="1"/>
        <v>0.18999999999962824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537.91</v>
      </c>
      <c r="D198" s="2">
        <f>'PR-RAS'!E202</f>
        <v>870.71</v>
      </c>
      <c r="E198" s="2">
        <v>0</v>
      </c>
      <c r="F198" s="2">
        <v>0</v>
      </c>
      <c r="G198" s="3">
        <f t="shared" si="0"/>
        <v>449.02800999999999</v>
      </c>
      <c r="H198" s="3">
        <f t="shared" si="1"/>
        <v>0.37999999999999545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537.91</v>
      </c>
      <c r="D212" s="2">
        <f>'PR-RAS'!E216</f>
        <v>870.71</v>
      </c>
      <c r="E212" s="2">
        <v>0</v>
      </c>
      <c r="F212" s="2">
        <v>0</v>
      </c>
      <c r="G212" s="3">
        <f t="shared" si="0"/>
        <v>480.93862999999999</v>
      </c>
      <c r="H212" s="3">
        <f t="shared" si="1"/>
        <v>0.37999999999999545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482.46</v>
      </c>
      <c r="D213" s="2">
        <f>'PR-RAS'!E217</f>
        <v>803.57</v>
      </c>
      <c r="E213" s="2">
        <v>0</v>
      </c>
      <c r="F213" s="2">
        <v>0</v>
      </c>
      <c r="G213" s="3">
        <f t="shared" si="0"/>
        <v>442.99519999999995</v>
      </c>
      <c r="H213" s="3">
        <f t="shared" si="1"/>
        <v>0.88999999999992951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0.15</v>
      </c>
      <c r="D215" s="2">
        <f>'PR-RAS'!E219</f>
        <v>0.06</v>
      </c>
      <c r="E215" s="2">
        <v>0</v>
      </c>
      <c r="F215" s="2">
        <v>0</v>
      </c>
      <c r="G215" s="3">
        <f t="shared" si="0"/>
        <v>5.7780000000000005E-2</v>
      </c>
      <c r="H215" s="3">
        <f t="shared" si="1"/>
        <v>0.21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55.3</v>
      </c>
      <c r="D216" s="2">
        <f>'PR-RAS'!E220</f>
        <v>67.08</v>
      </c>
      <c r="E216" s="2">
        <v>0</v>
      </c>
      <c r="F216" s="2">
        <v>0</v>
      </c>
      <c r="G216" s="3">
        <f t="shared" si="0"/>
        <v>40.733899999999998</v>
      </c>
      <c r="H216" s="3">
        <f t="shared" si="1"/>
        <v>0.37999999999999545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756.88</v>
      </c>
      <c r="D217" s="2">
        <f>'PR-RAS'!E221</f>
        <v>1287.33</v>
      </c>
      <c r="E217" s="2">
        <v>0</v>
      </c>
      <c r="F217" s="2">
        <v>0</v>
      </c>
      <c r="G217" s="3">
        <f t="shared" si="0"/>
        <v>719.61263999999994</v>
      </c>
      <c r="H217" s="3">
        <f t="shared" si="1"/>
        <v>0.44999999999993179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756.88</v>
      </c>
      <c r="D221" s="2">
        <f>'PR-RAS'!E225</f>
        <v>1287.33</v>
      </c>
      <c r="E221" s="2">
        <v>0</v>
      </c>
      <c r="F221" s="2">
        <v>0</v>
      </c>
      <c r="G221" s="3">
        <f t="shared" si="0"/>
        <v>732.93880000000001</v>
      </c>
      <c r="H221" s="3">
        <f t="shared" si="1"/>
        <v>0.44999999999993179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756.88</v>
      </c>
      <c r="D224" s="2">
        <f>'PR-RAS'!E228</f>
        <v>1287.33</v>
      </c>
      <c r="E224" s="2">
        <v>0</v>
      </c>
      <c r="F224" s="2">
        <v>0</v>
      </c>
      <c r="G224" s="3">
        <f t="shared" si="0"/>
        <v>742.93341999999996</v>
      </c>
      <c r="H224" s="3">
        <f t="shared" si="1"/>
        <v>0.44999999999993179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80342.790000000008</v>
      </c>
      <c r="D226" s="2">
        <f>'PR-RAS'!E230</f>
        <v>116360.64</v>
      </c>
      <c r="E226" s="2">
        <v>0</v>
      </c>
      <c r="F226" s="2">
        <v>0</v>
      </c>
      <c r="G226" s="3">
        <f t="shared" si="0"/>
        <v>70439.41575</v>
      </c>
      <c r="H226" s="3">
        <f t="shared" si="1"/>
        <v>0.569999999992433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11177.02</v>
      </c>
      <c r="D233" s="2">
        <f>'PR-RAS'!E237</f>
        <v>23441.23</v>
      </c>
      <c r="E233" s="2">
        <v>0</v>
      </c>
      <c r="F233" s="2">
        <v>0</v>
      </c>
      <c r="G233" s="3">
        <f t="shared" si="0"/>
        <v>13469.799359999999</v>
      </c>
      <c r="H233" s="3">
        <f t="shared" si="1"/>
        <v>0.25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8828.85</v>
      </c>
      <c r="D234" s="2">
        <f>'PR-RAS'!E238</f>
        <v>20842.89</v>
      </c>
      <c r="E234" s="2">
        <v>0</v>
      </c>
      <c r="F234" s="2">
        <v>0</v>
      </c>
      <c r="G234" s="3">
        <f t="shared" si="0"/>
        <v>11769.908789999999</v>
      </c>
      <c r="H234" s="3">
        <f t="shared" si="1"/>
        <v>0.26000000000021828</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2348.17</v>
      </c>
      <c r="D235" s="2">
        <f>'PR-RAS'!E239</f>
        <v>2598.34</v>
      </c>
      <c r="E235" s="2">
        <v>0</v>
      </c>
      <c r="F235" s="2">
        <v>0</v>
      </c>
      <c r="G235" s="3">
        <f t="shared" si="0"/>
        <v>1765.4949000000001</v>
      </c>
      <c r="H235" s="3">
        <f t="shared" si="1"/>
        <v>0.51000000000021828</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69165.77</v>
      </c>
      <c r="D242" s="2">
        <f>'PR-RAS'!E246</f>
        <v>92919.41</v>
      </c>
      <c r="E242" s="2">
        <v>0</v>
      </c>
      <c r="F242" s="2">
        <v>0</v>
      </c>
      <c r="G242" s="3">
        <f t="shared" si="0"/>
        <v>61456.106190000006</v>
      </c>
      <c r="H242" s="3">
        <f t="shared" si="1"/>
        <v>0.63999999999941792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69165.77</v>
      </c>
      <c r="D243" s="2">
        <f>'PR-RAS'!E247</f>
        <v>92919.41</v>
      </c>
      <c r="E243" s="2">
        <v>0</v>
      </c>
      <c r="F243" s="2">
        <v>0</v>
      </c>
      <c r="G243" s="3">
        <f t="shared" si="0"/>
        <v>61711.110780000003</v>
      </c>
      <c r="H243" s="3">
        <f t="shared" si="1"/>
        <v>0.63999999999941792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25675.46</v>
      </c>
      <c r="D258" s="2">
        <f>'PR-RAS'!E262</f>
        <v>27860.93</v>
      </c>
      <c r="E258" s="2">
        <v>0</v>
      </c>
      <c r="F258" s="2">
        <v>0</v>
      </c>
      <c r="G258" s="3">
        <f t="shared" si="0"/>
        <v>20919.111240000002</v>
      </c>
      <c r="H258" s="3">
        <f t="shared" si="1"/>
        <v>0.52999999999883585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25675.46</v>
      </c>
      <c r="D265" s="2">
        <f>'PR-RAS'!E269</f>
        <v>27860.93</v>
      </c>
      <c r="E265" s="2">
        <v>0</v>
      </c>
      <c r="F265" s="2">
        <v>0</v>
      </c>
      <c r="G265" s="3">
        <f t="shared" si="0"/>
        <v>21488.892480000002</v>
      </c>
      <c r="H265" s="3">
        <f t="shared" si="1"/>
        <v>0.52999999999883585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21747.68</v>
      </c>
      <c r="D266" s="2">
        <f>'PR-RAS'!E270</f>
        <v>23627.27</v>
      </c>
      <c r="E266" s="2">
        <v>0</v>
      </c>
      <c r="F266" s="2">
        <v>0</v>
      </c>
      <c r="G266" s="3">
        <f t="shared" si="0"/>
        <v>18285.588299999999</v>
      </c>
      <c r="H266" s="3">
        <f t="shared" si="1"/>
        <v>0.59000000000014552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3927.78</v>
      </c>
      <c r="D267" s="2">
        <f>'PR-RAS'!E271</f>
        <v>4233.66</v>
      </c>
      <c r="E267" s="2">
        <v>0</v>
      </c>
      <c r="F267" s="2">
        <v>0</v>
      </c>
      <c r="G267" s="3">
        <f t="shared" si="0"/>
        <v>3297.0966000000003</v>
      </c>
      <c r="H267" s="3">
        <f t="shared" si="1"/>
        <v>0.55999999999994543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16139.01</v>
      </c>
      <c r="D269" s="2">
        <f>'PR-RAS'!E273</f>
        <v>45323.74</v>
      </c>
      <c r="E269" s="2">
        <v>0</v>
      </c>
      <c r="F269" s="2">
        <v>0</v>
      </c>
      <c r="G269" s="3">
        <f t="shared" si="0"/>
        <v>28618.779319999998</v>
      </c>
      <c r="H269" s="3">
        <f t="shared" si="1"/>
        <v>0.27000000000225555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14953.32</v>
      </c>
      <c r="D270" s="2">
        <f>'PR-RAS'!E274</f>
        <v>43944.6</v>
      </c>
      <c r="E270" s="2">
        <v>0</v>
      </c>
      <c r="F270" s="2">
        <v>0</v>
      </c>
      <c r="G270" s="3">
        <f t="shared" si="0"/>
        <v>27664.637879999998</v>
      </c>
      <c r="H270" s="3">
        <f t="shared" si="1"/>
        <v>0.72000000000116415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14953.32</v>
      </c>
      <c r="D271" s="2">
        <f>'PR-RAS'!E275</f>
        <v>43944.6</v>
      </c>
      <c r="E271" s="2">
        <v>0</v>
      </c>
      <c r="F271" s="2">
        <v>0</v>
      </c>
      <c r="G271" s="3">
        <f t="shared" si="0"/>
        <v>27767.4804</v>
      </c>
      <c r="H271" s="3">
        <f t="shared" si="1"/>
        <v>0.72000000000116415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1185.69</v>
      </c>
      <c r="D274" s="2">
        <f>'PR-RAS'!E278</f>
        <v>1379.14</v>
      </c>
      <c r="E274" s="2">
        <v>0</v>
      </c>
      <c r="F274" s="2">
        <v>0</v>
      </c>
      <c r="G274" s="3">
        <f t="shared" si="0"/>
        <v>1076.7038100000002</v>
      </c>
      <c r="H274" s="3">
        <f t="shared" si="1"/>
        <v>0.45000000000004547</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1185.69</v>
      </c>
      <c r="D275" s="2">
        <f>'PR-RAS'!E279</f>
        <v>1379.14</v>
      </c>
      <c r="E275" s="2">
        <v>0</v>
      </c>
      <c r="F275" s="2">
        <v>0</v>
      </c>
      <c r="G275" s="3">
        <f t="shared" ref="G275:G528" si="12">(B275/1000)*(C275*1+D275*2)</f>
        <v>1080.6477800000002</v>
      </c>
      <c r="H275" s="3">
        <f t="shared" ref="H275:H528" si="13">ABS(C275-ROUND(C275,0))+ABS(D275-ROUND(D275,0))</f>
        <v>0.45000000000004547</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689318.13000000012</v>
      </c>
      <c r="D295" s="2">
        <f>'PR-RAS'!E299</f>
        <v>583495.17000000004</v>
      </c>
      <c r="E295" s="2">
        <v>0</v>
      </c>
      <c r="F295" s="2">
        <v>0</v>
      </c>
      <c r="G295" s="3">
        <f t="shared" si="12"/>
        <v>545754.69018000003</v>
      </c>
      <c r="H295" s="3">
        <f t="shared" si="13"/>
        <v>0.30000000016298145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78523.810000000172</v>
      </c>
      <c r="E296" s="2">
        <v>0</v>
      </c>
      <c r="F296" s="2">
        <v>0</v>
      </c>
      <c r="G296" s="3">
        <f t="shared" si="12"/>
        <v>46329.0479000001</v>
      </c>
      <c r="H296" s="3">
        <f t="shared" si="13"/>
        <v>0.18999999982770532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115880.39000000013</v>
      </c>
      <c r="D297" s="2">
        <f>'PR-RAS'!E301</f>
        <v>0</v>
      </c>
      <c r="E297" s="2">
        <v>0</v>
      </c>
      <c r="F297" s="2">
        <v>0</v>
      </c>
      <c r="G297" s="3">
        <f t="shared" si="12"/>
        <v>34300.595440000034</v>
      </c>
      <c r="H297" s="3">
        <f t="shared" si="13"/>
        <v>0.39000000013038516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240486.9</v>
      </c>
      <c r="D298" s="2">
        <f>'PR-RAS'!E302</f>
        <v>69570.61</v>
      </c>
      <c r="E298" s="2">
        <v>0</v>
      </c>
      <c r="F298" s="2">
        <v>0</v>
      </c>
      <c r="G298" s="3">
        <f t="shared" si="12"/>
        <v>112749.55163999999</v>
      </c>
      <c r="H298" s="3">
        <f t="shared" si="13"/>
        <v>0.49000000000523869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100630.82</v>
      </c>
      <c r="D300" s="2">
        <f>'PR-RAS'!E304</f>
        <v>115856.44</v>
      </c>
      <c r="E300" s="2">
        <v>0</v>
      </c>
      <c r="F300" s="2">
        <v>0</v>
      </c>
      <c r="G300" s="3">
        <f t="shared" si="12"/>
        <v>99370.766300000003</v>
      </c>
      <c r="H300" s="3">
        <f t="shared" si="13"/>
        <v>0.61999999999534339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203750.08</v>
      </c>
      <c r="D355" s="2">
        <f>'PR-RAS'!E360</f>
        <v>130816.91</v>
      </c>
      <c r="E355" s="2">
        <v>0</v>
      </c>
      <c r="F355" s="2">
        <v>0</v>
      </c>
      <c r="G355" s="3">
        <f t="shared" si="12"/>
        <v>164745.90059999999</v>
      </c>
      <c r="H355" s="3">
        <f t="shared" si="13"/>
        <v>0.16999999998370185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8750</v>
      </c>
      <c r="D356" s="2">
        <f>'PR-RAS'!E361</f>
        <v>8999.99</v>
      </c>
      <c r="E356" s="2">
        <v>0</v>
      </c>
      <c r="F356" s="2">
        <v>0</v>
      </c>
      <c r="G356" s="3">
        <f t="shared" si="12"/>
        <v>9496.2428999999993</v>
      </c>
      <c r="H356" s="3">
        <f t="shared" si="13"/>
        <v>1.0000000000218279E-2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8750</v>
      </c>
      <c r="D361" s="2">
        <f>'PR-RAS'!E366</f>
        <v>8999.99</v>
      </c>
      <c r="E361" s="2">
        <v>0</v>
      </c>
      <c r="F361" s="2">
        <v>0</v>
      </c>
      <c r="G361" s="3">
        <f t="shared" si="12"/>
        <v>9629.9928</v>
      </c>
      <c r="H361" s="3">
        <f t="shared" si="13"/>
        <v>1.0000000000218279E-2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8999.99</v>
      </c>
      <c r="E365" s="2">
        <v>0</v>
      </c>
      <c r="F365" s="2">
        <v>0</v>
      </c>
      <c r="G365" s="3">
        <f t="shared" si="12"/>
        <v>6551.9927199999993</v>
      </c>
      <c r="H365" s="3">
        <f t="shared" si="13"/>
        <v>1.0000000000218279E-2</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8750</v>
      </c>
      <c r="D367" s="2">
        <f>'PR-RAS'!E372</f>
        <v>0</v>
      </c>
      <c r="E367" s="2">
        <v>0</v>
      </c>
      <c r="F367" s="2">
        <v>0</v>
      </c>
      <c r="G367" s="3">
        <f t="shared" si="12"/>
        <v>3202.5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195000.08</v>
      </c>
      <c r="D368" s="2">
        <f>'PR-RAS'!E373</f>
        <v>90315.92</v>
      </c>
      <c r="E368" s="2">
        <v>0</v>
      </c>
      <c r="F368" s="2">
        <v>0</v>
      </c>
      <c r="G368" s="3">
        <f t="shared" si="12"/>
        <v>137856.91464</v>
      </c>
      <c r="H368" s="3">
        <f t="shared" si="13"/>
        <v>0.15999999998894054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193063.08</v>
      </c>
      <c r="D369" s="2">
        <f>'PR-RAS'!E374</f>
        <v>33875</v>
      </c>
      <c r="E369" s="2">
        <v>0</v>
      </c>
      <c r="F369" s="2">
        <v>0</v>
      </c>
      <c r="G369" s="3">
        <f t="shared" si="12"/>
        <v>95979.213439999992</v>
      </c>
      <c r="H369" s="3">
        <f t="shared" si="13"/>
        <v>7.9999999987194315E-2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193063.08</v>
      </c>
      <c r="D373" s="2">
        <f>'PR-RAS'!E378</f>
        <v>33875</v>
      </c>
      <c r="E373" s="2">
        <v>0</v>
      </c>
      <c r="F373" s="2">
        <v>0</v>
      </c>
      <c r="G373" s="3">
        <f t="shared" si="12"/>
        <v>97022.465759999992</v>
      </c>
      <c r="H373" s="3">
        <f t="shared" si="13"/>
        <v>7.9999999987194315E-2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1937</v>
      </c>
      <c r="D374" s="2">
        <f>'PR-RAS'!E379</f>
        <v>16213.85</v>
      </c>
      <c r="E374" s="2">
        <v>0</v>
      </c>
      <c r="F374" s="2">
        <v>0</v>
      </c>
      <c r="G374" s="3">
        <f t="shared" si="12"/>
        <v>12818.033099999999</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1140</v>
      </c>
      <c r="D375" s="2">
        <f>'PR-RAS'!E380</f>
        <v>3471.25</v>
      </c>
      <c r="E375" s="2">
        <v>0</v>
      </c>
      <c r="F375" s="2">
        <v>0</v>
      </c>
      <c r="G375" s="3">
        <f t="shared" si="12"/>
        <v>3022.855</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317</v>
      </c>
      <c r="D376" s="2">
        <f>'PR-RAS'!E381</f>
        <v>0</v>
      </c>
      <c r="E376" s="2">
        <v>0</v>
      </c>
      <c r="F376" s="2">
        <v>0</v>
      </c>
      <c r="G376" s="3">
        <f t="shared" si="12"/>
        <v>118.875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480</v>
      </c>
      <c r="D381" s="2">
        <f>'PR-RAS'!E386</f>
        <v>12742.6</v>
      </c>
      <c r="E381" s="2">
        <v>0</v>
      </c>
      <c r="F381" s="2">
        <v>0</v>
      </c>
      <c r="G381" s="3">
        <f t="shared" si="12"/>
        <v>9866.7759999999998</v>
      </c>
      <c r="H381" s="3">
        <f t="shared" si="13"/>
        <v>0.3999999999996362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40227.07</v>
      </c>
      <c r="E383" s="2">
        <v>0</v>
      </c>
      <c r="F383" s="2">
        <v>0</v>
      </c>
      <c r="G383" s="3">
        <f t="shared" si="12"/>
        <v>30733.481479999999</v>
      </c>
      <c r="H383" s="3">
        <f t="shared" si="13"/>
        <v>6.9999999999708962E-2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40227.07</v>
      </c>
      <c r="E384" s="2">
        <v>0</v>
      </c>
      <c r="F384" s="2">
        <v>0</v>
      </c>
      <c r="G384" s="3">
        <f t="shared" si="12"/>
        <v>30813.93562</v>
      </c>
      <c r="H384" s="3">
        <f t="shared" si="13"/>
        <v>6.9999999999708962E-2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31501</v>
      </c>
      <c r="E407" s="2">
        <v>0</v>
      </c>
      <c r="F407" s="2">
        <v>0</v>
      </c>
      <c r="G407" s="3">
        <f t="shared" si="12"/>
        <v>25578.812000000002</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31501</v>
      </c>
      <c r="E408" s="2">
        <v>0</v>
      </c>
      <c r="F408" s="2">
        <v>0</v>
      </c>
      <c r="G408" s="3">
        <f t="shared" si="12"/>
        <v>25641.813999999998</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203750.08</v>
      </c>
      <c r="D413" s="2">
        <f>'PR-RAS'!E418</f>
        <v>130816.91</v>
      </c>
      <c r="E413" s="2">
        <v>0</v>
      </c>
      <c r="F413" s="2">
        <v>0</v>
      </c>
      <c r="G413" s="3">
        <f t="shared" si="12"/>
        <v>191738.16680000001</v>
      </c>
      <c r="H413" s="3">
        <f t="shared" si="13"/>
        <v>0.16999999998370185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12100</v>
      </c>
      <c r="E414" s="2">
        <v>0</v>
      </c>
      <c r="F414" s="2">
        <v>0</v>
      </c>
      <c r="G414" s="3">
        <f t="shared" si="12"/>
        <v>9994.6</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1767.82</v>
      </c>
      <c r="D416" s="2">
        <f>'PR-RAS'!E421</f>
        <v>1767.82</v>
      </c>
      <c r="E416" s="2">
        <v>0</v>
      </c>
      <c r="F416" s="2">
        <v>0</v>
      </c>
      <c r="G416" s="3">
        <f t="shared" si="12"/>
        <v>2200.9358999999999</v>
      </c>
      <c r="H416" s="3">
        <f t="shared" si="13"/>
        <v>0.36000000000012733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573437.74</v>
      </c>
      <c r="D417" s="2">
        <f>'PR-RAS'!E422</f>
        <v>662018.98000000021</v>
      </c>
      <c r="E417" s="2">
        <v>0</v>
      </c>
      <c r="F417" s="2">
        <v>0</v>
      </c>
      <c r="G417" s="3">
        <f t="shared" si="12"/>
        <v>789349.89120000019</v>
      </c>
      <c r="H417" s="3">
        <f t="shared" si="13"/>
        <v>0.27999999979510903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893068.21000000008</v>
      </c>
      <c r="D418" s="2">
        <f>'PR-RAS'!E423</f>
        <v>714312.08000000007</v>
      </c>
      <c r="E418" s="2">
        <v>0</v>
      </c>
      <c r="F418" s="2">
        <v>0</v>
      </c>
      <c r="G418" s="3">
        <f t="shared" si="12"/>
        <v>968145.71828999999</v>
      </c>
      <c r="H418" s="3">
        <f t="shared" si="13"/>
        <v>0.29000000015366822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319630.47000000009</v>
      </c>
      <c r="D420" s="2">
        <f>'PR-RAS'!E425</f>
        <v>52293.09999999986</v>
      </c>
      <c r="E420" s="2">
        <v>0</v>
      </c>
      <c r="F420" s="2">
        <v>0</v>
      </c>
      <c r="G420" s="3">
        <f t="shared" si="12"/>
        <v>177746.78472999993</v>
      </c>
      <c r="H420" s="3">
        <f t="shared" si="13"/>
        <v>0.56999999994877726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240486.9</v>
      </c>
      <c r="D421" s="2">
        <f>'PR-RAS'!E426</f>
        <v>81670.61</v>
      </c>
      <c r="E421" s="2">
        <v>0</v>
      </c>
      <c r="F421" s="2">
        <v>0</v>
      </c>
      <c r="G421" s="3">
        <f t="shared" si="12"/>
        <v>169607.81039999999</v>
      </c>
      <c r="H421" s="3">
        <f t="shared" si="13"/>
        <v>0.49000000000523869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102398.64000000001</v>
      </c>
      <c r="D423" s="2">
        <f>'PR-RAS'!E428</f>
        <v>117624.26000000001</v>
      </c>
      <c r="E423" s="2">
        <v>0</v>
      </c>
      <c r="F423" s="2">
        <v>0</v>
      </c>
      <c r="G423" s="3">
        <f t="shared" si="12"/>
        <v>142487.10152</v>
      </c>
      <c r="H423" s="3">
        <f t="shared" si="13"/>
        <v>0.61999999999534339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240</v>
      </c>
      <c r="E529" s="2">
        <v>0</v>
      </c>
      <c r="F529" s="2">
        <v>0</v>
      </c>
      <c r="G529" s="3">
        <f t="shared" ref="G529:G836" si="14">(B529/1000)*(C529*1+D529*2)</f>
        <v>253.44</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240</v>
      </c>
      <c r="E591" s="2">
        <v>0</v>
      </c>
      <c r="F591" s="2">
        <v>0</v>
      </c>
      <c r="G591" s="3">
        <f t="shared" si="14"/>
        <v>283.2</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240</v>
      </c>
      <c r="E610" s="2">
        <v>0</v>
      </c>
      <c r="F610" s="2">
        <v>0</v>
      </c>
      <c r="G610" s="3">
        <f t="shared" si="14"/>
        <v>292.32</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240</v>
      </c>
      <c r="E611" s="2">
        <v>0</v>
      </c>
      <c r="F611" s="2">
        <v>0</v>
      </c>
      <c r="G611" s="3">
        <f t="shared" si="14"/>
        <v>292.8</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240</v>
      </c>
      <c r="E634" s="2">
        <v>0</v>
      </c>
      <c r="F634" s="2">
        <v>0</v>
      </c>
      <c r="G634" s="3">
        <f t="shared" si="14"/>
        <v>303.84000000000003</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573437.74</v>
      </c>
      <c r="D637" s="2">
        <f>'PR-RAS'!E643</f>
        <v>662018.98000000021</v>
      </c>
      <c r="E637" s="2">
        <v>0</v>
      </c>
      <c r="F637" s="2">
        <v>0</v>
      </c>
      <c r="G637" s="3">
        <f t="shared" si="14"/>
        <v>1206794.5452000003</v>
      </c>
      <c r="H637" s="3">
        <f t="shared" si="15"/>
        <v>0.27999999979510903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893068.21000000008</v>
      </c>
      <c r="D638" s="2">
        <f>'PR-RAS'!E644</f>
        <v>714552.08000000007</v>
      </c>
      <c r="E638" s="2">
        <v>0</v>
      </c>
      <c r="F638" s="2">
        <v>0</v>
      </c>
      <c r="G638" s="3">
        <f t="shared" si="14"/>
        <v>1479223.79969</v>
      </c>
      <c r="H638" s="3">
        <f t="shared" si="15"/>
        <v>0.29000000015366822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319630.47000000009</v>
      </c>
      <c r="D640" s="2">
        <f>'PR-RAS'!E646</f>
        <v>52533.09999999986</v>
      </c>
      <c r="E640" s="2">
        <v>0</v>
      </c>
      <c r="F640" s="2">
        <v>0</v>
      </c>
      <c r="G640" s="3">
        <f t="shared" si="14"/>
        <v>271381.1721299999</v>
      </c>
      <c r="H640" s="3">
        <f t="shared" si="15"/>
        <v>0.56999999994877726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240486.9</v>
      </c>
      <c r="D641" s="2">
        <f>'PR-RAS'!E647</f>
        <v>81670.61</v>
      </c>
      <c r="E641" s="2">
        <v>0</v>
      </c>
      <c r="F641" s="2">
        <v>0</v>
      </c>
      <c r="G641" s="3">
        <f t="shared" si="14"/>
        <v>258449.99679999999</v>
      </c>
      <c r="H641" s="3">
        <f t="shared" si="15"/>
        <v>0.49000000000523869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29137.51000000014</v>
      </c>
      <c r="E643" s="2">
        <v>0</v>
      </c>
      <c r="F643" s="2">
        <v>0</v>
      </c>
      <c r="G643" s="3">
        <f t="shared" si="14"/>
        <v>37412.562840000181</v>
      </c>
      <c r="H643" s="3">
        <f t="shared" si="15"/>
        <v>0.48999999985971954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79143.570000000094</v>
      </c>
      <c r="D644" s="2">
        <f>'PR-RAS'!E650</f>
        <v>0</v>
      </c>
      <c r="E644" s="2">
        <v>0</v>
      </c>
      <c r="F644" s="2">
        <v>0</v>
      </c>
      <c r="G644" s="3">
        <f t="shared" si="14"/>
        <v>50889.315510000059</v>
      </c>
      <c r="H644" s="3">
        <f t="shared" si="15"/>
        <v>0.42999999990570359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271961.53000000003</v>
      </c>
      <c r="D646" s="2">
        <f>'PR-RAS'!E653</f>
        <v>242984.04</v>
      </c>
      <c r="E646" s="2">
        <v>0</v>
      </c>
      <c r="F646" s="2">
        <v>0</v>
      </c>
      <c r="G646" s="3">
        <f t="shared" si="14"/>
        <v>488864.59845000011</v>
      </c>
      <c r="H646" s="3">
        <f t="shared" si="15"/>
        <v>0.5099999999802094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782803.19</v>
      </c>
      <c r="D647" s="2">
        <f>'PR-RAS'!E654</f>
        <v>904683.18</v>
      </c>
      <c r="E647" s="2">
        <v>0</v>
      </c>
      <c r="F647" s="2">
        <v>0</v>
      </c>
      <c r="G647" s="3">
        <f t="shared" si="14"/>
        <v>1674541.5292999998</v>
      </c>
      <c r="H647" s="3">
        <f t="shared" si="15"/>
        <v>0.36999999999534339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754003.01</v>
      </c>
      <c r="D648" s="2">
        <f>'PR-RAS'!E655</f>
        <v>695381.77</v>
      </c>
      <c r="E648" s="2">
        <v>0</v>
      </c>
      <c r="F648" s="2">
        <v>0</v>
      </c>
      <c r="G648" s="3">
        <f t="shared" si="14"/>
        <v>1387663.9578499999</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300761.70999999996</v>
      </c>
      <c r="D649" s="2">
        <f>'PR-RAS'!E656</f>
        <v>452285.44999999995</v>
      </c>
      <c r="E649" s="2">
        <v>0</v>
      </c>
      <c r="F649" s="2">
        <v>0</v>
      </c>
      <c r="G649" s="3">
        <f t="shared" si="14"/>
        <v>781055.53128</v>
      </c>
      <c r="H649" s="3">
        <f t="shared" si="15"/>
        <v>0.73999999999068677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5</v>
      </c>
      <c r="E650" s="2">
        <v>0</v>
      </c>
      <c r="F650" s="2">
        <v>0</v>
      </c>
      <c r="G650" s="3">
        <f t="shared" si="14"/>
        <v>9.7349999999999994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5402.19</v>
      </c>
      <c r="D657" s="2">
        <f>'PR-RAS'!E664</f>
        <v>5713.56</v>
      </c>
      <c r="E657" s="2">
        <v>0</v>
      </c>
      <c r="F657" s="2">
        <v>0</v>
      </c>
      <c r="G657" s="3">
        <f t="shared" si="16"/>
        <v>11040.027360000002</v>
      </c>
      <c r="H657" s="3">
        <f t="shared" si="17"/>
        <v>0.62999999999919964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803.8</v>
      </c>
      <c r="E660" s="2">
        <v>0</v>
      </c>
      <c r="F660" s="2">
        <v>0</v>
      </c>
      <c r="G660" s="3">
        <f t="shared" si="14"/>
        <v>1059.4084</v>
      </c>
      <c r="H660" s="3">
        <f t="shared" si="15"/>
        <v>0.20000000000004547</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23655.5</v>
      </c>
      <c r="E666" s="2">
        <v>0</v>
      </c>
      <c r="F666" s="2">
        <v>0</v>
      </c>
      <c r="G666" s="3">
        <f t="shared" si="14"/>
        <v>31461.815000000002</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708.06</v>
      </c>
      <c r="D717" s="2">
        <f>'PR-RAS'!E724</f>
        <v>0</v>
      </c>
      <c r="E717" s="2">
        <v>0</v>
      </c>
      <c r="F717" s="2">
        <v>0</v>
      </c>
      <c r="G717" s="3">
        <f t="shared" si="14"/>
        <v>506.97095999999993</v>
      </c>
      <c r="H717" s="3">
        <f t="shared" si="15"/>
        <v>5.999999999994543E-2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972.36</v>
      </c>
      <c r="D727" s="2">
        <f>'PR-RAS'!E734</f>
        <v>2869.64</v>
      </c>
      <c r="E727" s="2">
        <v>0</v>
      </c>
      <c r="F727" s="2">
        <v>0</v>
      </c>
      <c r="G727" s="3">
        <f t="shared" si="14"/>
        <v>4872.6506399999998</v>
      </c>
      <c r="H727" s="3">
        <f t="shared" si="15"/>
        <v>0.72000000000014097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4557.62</v>
      </c>
      <c r="D734" s="2">
        <f>'PR-RAS'!E741</f>
        <v>0</v>
      </c>
      <c r="E734" s="2">
        <v>0</v>
      </c>
      <c r="F734" s="2">
        <v>0</v>
      </c>
      <c r="G734" s="3">
        <f t="shared" si="14"/>
        <v>3340.7354599999999</v>
      </c>
      <c r="H734" s="3">
        <f t="shared" si="15"/>
        <v>0.38000000000010914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734.59</v>
      </c>
      <c r="D735" s="2">
        <f>'PR-RAS'!E742</f>
        <v>0</v>
      </c>
      <c r="E735" s="2">
        <v>0</v>
      </c>
      <c r="F735" s="2">
        <v>0</v>
      </c>
      <c r="G735" s="3">
        <f t="shared" si="14"/>
        <v>539.18906000000004</v>
      </c>
      <c r="H735" s="3">
        <f t="shared" si="15"/>
        <v>0.40999999999996817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756.88</v>
      </c>
      <c r="D770" s="2">
        <f>'PR-RAS'!E777</f>
        <v>1287.33</v>
      </c>
      <c r="E770" s="2">
        <v>0</v>
      </c>
      <c r="F770" s="2">
        <v>0</v>
      </c>
      <c r="G770" s="3">
        <f t="shared" si="14"/>
        <v>2561.95426</v>
      </c>
      <c r="H770" s="3">
        <f t="shared" si="15"/>
        <v>0.44999999999993179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1310.84</v>
      </c>
      <c r="D774" s="2">
        <f>'PR-RAS'!E781</f>
        <v>4595.1000000000004</v>
      </c>
      <c r="E774" s="2">
        <v>0</v>
      </c>
      <c r="F774" s="2">
        <v>0</v>
      </c>
      <c r="G774" s="3">
        <f t="shared" si="14"/>
        <v>8117.3039200000012</v>
      </c>
      <c r="H774" s="3">
        <f t="shared" si="15"/>
        <v>0.26000000000044565</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7518.01</v>
      </c>
      <c r="D775" s="2">
        <f>'PR-RAS'!E782</f>
        <v>16247.79</v>
      </c>
      <c r="E775" s="2">
        <v>0</v>
      </c>
      <c r="F775" s="2">
        <v>0</v>
      </c>
      <c r="G775" s="3">
        <f t="shared" si="14"/>
        <v>30970.518660000005</v>
      </c>
      <c r="H775" s="3">
        <f t="shared" si="15"/>
        <v>0.21999999999934516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964.11</v>
      </c>
      <c r="D782" s="2">
        <f>'PR-RAS'!E789</f>
        <v>1103.3399999999999</v>
      </c>
      <c r="E782" s="2">
        <v>0</v>
      </c>
      <c r="F782" s="2">
        <v>0</v>
      </c>
      <c r="G782" s="3">
        <f t="shared" si="14"/>
        <v>2476.38699</v>
      </c>
      <c r="H782" s="3">
        <f t="shared" si="15"/>
        <v>0.44999999999993179</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1384.06</v>
      </c>
      <c r="D784" s="2">
        <f>'PR-RAS'!E791</f>
        <v>1495</v>
      </c>
      <c r="E784" s="2">
        <v>0</v>
      </c>
      <c r="F784" s="2">
        <v>0</v>
      </c>
      <c r="G784" s="3">
        <f t="shared" si="14"/>
        <v>3424.8889799999997</v>
      </c>
      <c r="H784" s="3">
        <f t="shared" si="15"/>
        <v>5.999999999994543E-2</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5997.68</v>
      </c>
      <c r="D836" s="2">
        <f>'PR-RAS'!E843</f>
        <v>14381.27</v>
      </c>
      <c r="E836" s="2">
        <v>0</v>
      </c>
      <c r="F836" s="2">
        <v>0</v>
      </c>
      <c r="G836" s="3">
        <f t="shared" si="14"/>
        <v>29024.7837</v>
      </c>
      <c r="H836" s="3">
        <f t="shared" si="15"/>
        <v>0.59000000000014552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15750</v>
      </c>
      <c r="D839" s="2">
        <f>'PR-RAS'!E846</f>
        <v>9246</v>
      </c>
      <c r="E839" s="2">
        <v>0</v>
      </c>
      <c r="F839" s="2">
        <v>0</v>
      </c>
      <c r="G839" s="3">
        <f t="shared" si="34"/>
        <v>28694.795999999998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3927.78</v>
      </c>
      <c r="D844" s="2">
        <f>'PR-RAS'!E851</f>
        <v>4233.66</v>
      </c>
      <c r="E844" s="2">
        <v>0</v>
      </c>
      <c r="F844" s="2">
        <v>0</v>
      </c>
      <c r="G844" s="3">
        <f t="shared" si="34"/>
        <v>10449.069299999999</v>
      </c>
      <c r="H844" s="3">
        <f t="shared" si="35"/>
        <v>0.55999999999994543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100</v>
      </c>
      <c r="D849" s="2">
        <f>'PR-RAS'!E856</f>
        <v>0</v>
      </c>
      <c r="E849" s="2">
        <v>0</v>
      </c>
      <c r="F849" s="2">
        <v>0</v>
      </c>
      <c r="G849" s="3">
        <f t="shared" si="34"/>
        <v>84.8</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164359.94</v>
      </c>
      <c r="D1581" s="7"/>
      <c r="E1581" s="7">
        <v>0</v>
      </c>
      <c r="F1581" s="7">
        <v>0</v>
      </c>
      <c r="G1581" s="8">
        <f t="shared" ref="G1581:G1685" si="70">B1581/1000*C1581</f>
        <v>164.35993999999999</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938021.70000000007</v>
      </c>
      <c r="D1582" s="2">
        <v>0</v>
      </c>
      <c r="E1582" s="2">
        <v>0</v>
      </c>
      <c r="F1582" s="2">
        <v>0</v>
      </c>
      <c r="G1582" s="3">
        <f t="shared" si="70"/>
        <v>1876.0434000000002</v>
      </c>
      <c r="H1582" s="3">
        <f t="shared" si="71"/>
        <v>0.29999999993015081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596348.78</v>
      </c>
      <c r="D1584" s="2">
        <v>0</v>
      </c>
      <c r="E1584" s="2">
        <v>0</v>
      </c>
      <c r="F1584" s="2">
        <v>0</v>
      </c>
      <c r="G1584" s="3">
        <f t="shared" si="70"/>
        <v>2385.3951200000001</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70860.58</v>
      </c>
      <c r="D1585" s="2">
        <v>0</v>
      </c>
      <c r="E1585" s="2">
        <v>0</v>
      </c>
      <c r="F1585" s="2">
        <v>0</v>
      </c>
      <c r="G1585" s="3">
        <f t="shared" si="70"/>
        <v>354.30290000000002</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345649.86</v>
      </c>
      <c r="D1586" s="2">
        <v>0</v>
      </c>
      <c r="E1586" s="2">
        <v>0</v>
      </c>
      <c r="F1586" s="2">
        <v>0</v>
      </c>
      <c r="G1586" s="3">
        <f t="shared" si="70"/>
        <v>2073.8991599999999</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803.63</v>
      </c>
      <c r="D1587" s="2">
        <v>0</v>
      </c>
      <c r="E1587" s="2">
        <v>0</v>
      </c>
      <c r="F1587" s="2">
        <v>0</v>
      </c>
      <c r="G1587" s="3">
        <f t="shared" si="70"/>
        <v>5.6254100000000005</v>
      </c>
      <c r="H1587" s="3">
        <f t="shared" si="71"/>
        <v>0.37000000000000455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1287.33</v>
      </c>
      <c r="D1588" s="2">
        <v>0</v>
      </c>
      <c r="E1588" s="2">
        <v>0</v>
      </c>
      <c r="F1588" s="2">
        <v>0</v>
      </c>
      <c r="G1588" s="3">
        <f t="shared" si="70"/>
        <v>10.298639999999999</v>
      </c>
      <c r="H1588" s="3">
        <f t="shared" si="71"/>
        <v>0.32999999999992724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115030.67</v>
      </c>
      <c r="D1589" s="2">
        <v>0</v>
      </c>
      <c r="E1589" s="2">
        <v>0</v>
      </c>
      <c r="F1589" s="2">
        <v>0</v>
      </c>
      <c r="G1589" s="3">
        <f>B1589/1000*C1589</f>
        <v>1035.27603</v>
      </c>
      <c r="H1589" s="3">
        <f>ABS(C1589-ROUND(C1589,0))</f>
        <v>0.33000000000174623</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27860.93</v>
      </c>
      <c r="D1590" s="2">
        <v>0</v>
      </c>
      <c r="E1590" s="2">
        <v>0</v>
      </c>
      <c r="F1590" s="2">
        <v>0</v>
      </c>
      <c r="G1590" s="3">
        <f t="shared" si="70"/>
        <v>278.60930000000002</v>
      </c>
      <c r="H1590" s="3">
        <f t="shared" si="71"/>
        <v>6.9999999999708962E-2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26573.7</v>
      </c>
      <c r="D1591" s="2">
        <v>0</v>
      </c>
      <c r="E1591" s="2">
        <v>0</v>
      </c>
      <c r="F1591" s="2">
        <v>0</v>
      </c>
      <c r="G1591" s="3">
        <f t="shared" si="70"/>
        <v>292.3107</v>
      </c>
      <c r="H1591" s="3">
        <f t="shared" si="71"/>
        <v>0.2999999999992724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8282.08</v>
      </c>
      <c r="D1592" s="2">
        <v>0</v>
      </c>
      <c r="E1592" s="2">
        <v>0</v>
      </c>
      <c r="F1592" s="2">
        <v>0</v>
      </c>
      <c r="G1592" s="3">
        <f t="shared" si="70"/>
        <v>99.384960000000007</v>
      </c>
      <c r="H1592" s="3">
        <f t="shared" si="71"/>
        <v>7.999999999992724E-2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99315.91</v>
      </c>
      <c r="D1593" s="2">
        <v>0</v>
      </c>
      <c r="E1593" s="2">
        <v>0</v>
      </c>
      <c r="F1593" s="2">
        <v>0</v>
      </c>
      <c r="G1593" s="3">
        <f t="shared" si="70"/>
        <v>1291.1068299999999</v>
      </c>
      <c r="H1593" s="3">
        <f t="shared" si="71"/>
        <v>8.999999999650754E-2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242357.01</v>
      </c>
      <c r="D1594" s="2">
        <v>0</v>
      </c>
      <c r="E1594" s="2">
        <v>0</v>
      </c>
      <c r="F1594" s="2">
        <v>0</v>
      </c>
      <c r="G1594" s="3">
        <f t="shared" si="70"/>
        <v>3392.9981400000001</v>
      </c>
      <c r="H1594" s="3">
        <f t="shared" si="71"/>
        <v>1.0000000009313226E-2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242357.01</v>
      </c>
      <c r="D1598" s="2">
        <v>0</v>
      </c>
      <c r="E1598" s="2">
        <v>0</v>
      </c>
      <c r="F1598" s="2">
        <v>0</v>
      </c>
      <c r="G1598" s="3">
        <f t="shared" si="70"/>
        <v>4362.4261799999995</v>
      </c>
      <c r="H1598" s="3">
        <f t="shared" si="71"/>
        <v>1.0000000009313226E-2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673732.25</v>
      </c>
      <c r="D1601" s="2">
        <v>0</v>
      </c>
      <c r="E1601" s="2">
        <v>0</v>
      </c>
      <c r="F1601" s="2">
        <v>0</v>
      </c>
      <c r="G1601" s="3">
        <f t="shared" si="70"/>
        <v>14148.377250000001</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657278.4</v>
      </c>
      <c r="D1603" s="2">
        <v>0</v>
      </c>
      <c r="E1603" s="2">
        <v>0</v>
      </c>
      <c r="F1603" s="2">
        <v>0</v>
      </c>
      <c r="G1603" s="3">
        <f t="shared" si="70"/>
        <v>15117.403200000001</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66974.460000000006</v>
      </c>
      <c r="D1604" s="2">
        <v>0</v>
      </c>
      <c r="E1604" s="2">
        <v>0</v>
      </c>
      <c r="F1604" s="2">
        <v>0</v>
      </c>
      <c r="G1604" s="3">
        <f t="shared" si="70"/>
        <v>1607.3870400000003</v>
      </c>
      <c r="H1604" s="3">
        <f t="shared" si="71"/>
        <v>0.46000000000640284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382807.93</v>
      </c>
      <c r="D1605" s="2">
        <v>0</v>
      </c>
      <c r="E1605" s="2">
        <v>0</v>
      </c>
      <c r="F1605" s="2">
        <v>0</v>
      </c>
      <c r="G1605" s="3">
        <f t="shared" si="70"/>
        <v>9570.1982499999995</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837.06</v>
      </c>
      <c r="D1606" s="2">
        <v>0</v>
      </c>
      <c r="E1606" s="2">
        <v>0</v>
      </c>
      <c r="F1606" s="2">
        <v>0</v>
      </c>
      <c r="G1606" s="3">
        <f t="shared" si="70"/>
        <v>21.763559999999998</v>
      </c>
      <c r="H1606" s="3">
        <f t="shared" si="71"/>
        <v>5.999999999994543E-2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1335.14</v>
      </c>
      <c r="D1607" s="2">
        <v>0</v>
      </c>
      <c r="E1607" s="2">
        <v>0</v>
      </c>
      <c r="F1607" s="2">
        <v>0</v>
      </c>
      <c r="G1607" s="3">
        <f t="shared" si="70"/>
        <v>36.048780000000001</v>
      </c>
      <c r="H1607" s="3">
        <f t="shared" si="71"/>
        <v>0.14000000000010004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113328.6</v>
      </c>
      <c r="D1608" s="2">
        <v>0</v>
      </c>
      <c r="E1608" s="2">
        <v>0</v>
      </c>
      <c r="F1608" s="2">
        <v>0</v>
      </c>
      <c r="G1608" s="3">
        <f>B1608/1000*C1608</f>
        <v>3173.2008000000001</v>
      </c>
      <c r="H1608" s="3">
        <f>ABS(C1608-ROUND(C1608,0))</f>
        <v>0.39999999999417923</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27155.32</v>
      </c>
      <c r="D1609" s="2">
        <v>0</v>
      </c>
      <c r="E1609" s="2">
        <v>0</v>
      </c>
      <c r="F1609" s="2">
        <v>0</v>
      </c>
      <c r="G1609" s="3">
        <f t="shared" si="70"/>
        <v>787.50427999999999</v>
      </c>
      <c r="H1609" s="3">
        <f t="shared" si="71"/>
        <v>0.31999999999970896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56557.81</v>
      </c>
      <c r="D1610" s="2">
        <v>0</v>
      </c>
      <c r="E1610" s="2">
        <v>0</v>
      </c>
      <c r="F1610" s="2">
        <v>0</v>
      </c>
      <c r="G1610" s="3">
        <f t="shared" si="70"/>
        <v>1696.7342999999998</v>
      </c>
      <c r="H1610" s="3">
        <f t="shared" si="71"/>
        <v>0.19000000000232831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8282.08</v>
      </c>
      <c r="D1611" s="2">
        <v>0</v>
      </c>
      <c r="E1611" s="2">
        <v>0</v>
      </c>
      <c r="F1611" s="2">
        <v>0</v>
      </c>
      <c r="G1611" s="3">
        <f t="shared" si="70"/>
        <v>256.74448000000001</v>
      </c>
      <c r="H1611" s="3">
        <f t="shared" si="71"/>
        <v>7.999999999992724E-2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16213.85</v>
      </c>
      <c r="D1612" s="2">
        <v>0</v>
      </c>
      <c r="E1612" s="2">
        <v>0</v>
      </c>
      <c r="F1612" s="2">
        <v>0</v>
      </c>
      <c r="G1612" s="3">
        <f t="shared" si="70"/>
        <v>518.84320000000002</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240</v>
      </c>
      <c r="D1613" s="2">
        <v>0</v>
      </c>
      <c r="E1613" s="2">
        <v>0</v>
      </c>
      <c r="F1613" s="2">
        <v>0</v>
      </c>
      <c r="G1613" s="3">
        <f t="shared" si="70"/>
        <v>7.92</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240</v>
      </c>
      <c r="D1617" s="2">
        <v>0</v>
      </c>
      <c r="E1617" s="2">
        <v>0</v>
      </c>
      <c r="F1617" s="2">
        <v>0</v>
      </c>
      <c r="G1617" s="3">
        <f t="shared" si="70"/>
        <v>8.879999999999999</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428649.39000000013</v>
      </c>
      <c r="D1620" s="2">
        <v>0</v>
      </c>
      <c r="E1620" s="2">
        <v>0</v>
      </c>
      <c r="F1620" s="2">
        <v>0</v>
      </c>
      <c r="G1620" s="3">
        <f t="shared" si="70"/>
        <v>17145.975600000005</v>
      </c>
      <c r="H1620" s="3">
        <f t="shared" si="71"/>
        <v>0.39000000013038516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93680.25</v>
      </c>
      <c r="D1621" s="2">
        <v>0</v>
      </c>
      <c r="E1621" s="2">
        <v>0</v>
      </c>
      <c r="F1621" s="2">
        <v>0</v>
      </c>
      <c r="G1621" s="3">
        <f t="shared" si="70"/>
        <v>3840.8902500000004</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59805.25</v>
      </c>
      <c r="D1627" s="2">
        <v>0</v>
      </c>
      <c r="E1627" s="2">
        <v>0</v>
      </c>
      <c r="F1627" s="2">
        <v>0</v>
      </c>
      <c r="G1627" s="3">
        <f t="shared" si="70"/>
        <v>2810.8467500000002</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8580.33</v>
      </c>
      <c r="D1633" s="2">
        <v>0</v>
      </c>
      <c r="E1633" s="2">
        <v>0</v>
      </c>
      <c r="F1633" s="2">
        <v>0</v>
      </c>
      <c r="G1633" s="3">
        <f t="shared" si="70"/>
        <v>454.75748999999996</v>
      </c>
      <c r="H1633" s="3">
        <f t="shared" si="71"/>
        <v>0.32999999999992724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8580.33</v>
      </c>
      <c r="D1634" s="2">
        <v>0</v>
      </c>
      <c r="E1634" s="2">
        <v>0</v>
      </c>
      <c r="F1634" s="2">
        <v>0</v>
      </c>
      <c r="G1634" s="3">
        <f t="shared" si="70"/>
        <v>463.33781999999997</v>
      </c>
      <c r="H1634" s="3">
        <f t="shared" si="71"/>
        <v>0.32999999999992724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51224.92</v>
      </c>
      <c r="D1658" s="2">
        <v>0</v>
      </c>
      <c r="E1658" s="2">
        <v>0</v>
      </c>
      <c r="F1658" s="2">
        <v>0</v>
      </c>
      <c r="G1658" s="3">
        <f t="shared" si="70"/>
        <v>3995.54376</v>
      </c>
      <c r="H1658" s="3">
        <f t="shared" si="71"/>
        <v>8.000000000174623E-2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51224.92</v>
      </c>
      <c r="D1661" s="2">
        <v>0</v>
      </c>
      <c r="E1661" s="2">
        <v>0</v>
      </c>
      <c r="F1661" s="2">
        <v>0</v>
      </c>
      <c r="G1661" s="3">
        <f t="shared" si="70"/>
        <v>4149.2185200000004</v>
      </c>
      <c r="H1661" s="3">
        <f t="shared" si="71"/>
        <v>8.000000000174623E-2</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33875</v>
      </c>
      <c r="D1668" s="2">
        <v>0</v>
      </c>
      <c r="E1668" s="2">
        <v>0</v>
      </c>
      <c r="F1668" s="2">
        <v>0</v>
      </c>
      <c r="G1668" s="3">
        <f t="shared" si="70"/>
        <v>2981</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33875</v>
      </c>
      <c r="D1669" s="2">
        <v>0</v>
      </c>
      <c r="E1669" s="2">
        <v>0</v>
      </c>
      <c r="F1669" s="2">
        <v>0</v>
      </c>
      <c r="G1669" s="3">
        <f t="shared" si="70"/>
        <v>3014.875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334969.14</v>
      </c>
      <c r="D1680" s="2">
        <v>0</v>
      </c>
      <c r="E1680" s="2">
        <v>0</v>
      </c>
      <c r="F1680" s="2">
        <v>0</v>
      </c>
      <c r="G1680" s="3">
        <f t="shared" si="70"/>
        <v>33496.914000000004</v>
      </c>
      <c r="H1680" s="3">
        <f t="shared" si="71"/>
        <v>0.14000000001396984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9510.07</v>
      </c>
      <c r="D1682" s="2">
        <v>0</v>
      </c>
      <c r="E1682" s="2">
        <v>0</v>
      </c>
      <c r="F1682" s="2">
        <v>0</v>
      </c>
      <c r="G1682" s="3">
        <f t="shared" si="70"/>
        <v>970.02713999999992</v>
      </c>
      <c r="H1682" s="3">
        <f t="shared" si="71"/>
        <v>6.9999999999708962E-2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83102.06</v>
      </c>
      <c r="D1683" s="2">
        <v>0</v>
      </c>
      <c r="E1683" s="2">
        <v>0</v>
      </c>
      <c r="F1683" s="2">
        <v>0</v>
      </c>
      <c r="G1683" s="3">
        <f t="shared" si="70"/>
        <v>8559.5121799999997</v>
      </c>
      <c r="H1683" s="3">
        <f t="shared" si="71"/>
        <v>5.9999999997671694E-2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242357.01</v>
      </c>
      <c r="D1684" s="2">
        <v>0</v>
      </c>
      <c r="E1684" s="2">
        <v>0</v>
      </c>
      <c r="F1684" s="2">
        <v>0</v>
      </c>
      <c r="G1684" s="3">
        <f>B1684/1000*C1684</f>
        <v>25205.12904</v>
      </c>
      <c r="H1684" s="3">
        <f>ABS(C1684-ROUND(C1684,0))</f>
        <v>1.0000000009313226E-2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28573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573437.74</v>
      </c>
      <c r="I17" s="275">
        <f>'PR-RAS'!E6</f>
        <v>662018.98000000021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689318.13000000012</v>
      </c>
      <c r="I18" s="275">
        <f>'PR-RAS'!E152</f>
        <v>583495.17000000004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29137.51000000014</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79143.570000000094</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164359.94</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428649.39000000013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93680.25</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334969.14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21"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573437.74</v>
      </c>
      <c r="E6" s="60">
        <f>E7+E43+E49+E82+E106+E125+E134+E140</f>
        <v>662018.98000000021</v>
      </c>
      <c r="F6" s="45">
        <f t="shared" ref="F6:F132" si="0">IF(D6&lt;&gt;0,IF(E6/D6&gt;=100,"&gt;&gt;100",E6/D6*100),"-")</f>
        <v>115.44740323509231</v>
      </c>
    </row>
    <row r="7" spans="1:24" ht="12.75" customHeight="1" x14ac:dyDescent="0.2">
      <c r="A7" s="63">
        <v>61</v>
      </c>
      <c r="B7" s="220" t="s">
        <v>17</v>
      </c>
      <c r="C7" s="247" t="s">
        <v>18</v>
      </c>
      <c r="D7" s="60">
        <f>D8+D17+D23+D29+D36+D39</f>
        <v>486697.72</v>
      </c>
      <c r="E7" s="60">
        <f>E8+E17+E23+E29+E36+E39</f>
        <v>532331.28000000014</v>
      </c>
      <c r="F7" s="45">
        <f t="shared" si="0"/>
        <v>109.37616062799722</v>
      </c>
    </row>
    <row r="8" spans="1:24" ht="12.75" customHeight="1" x14ac:dyDescent="0.2">
      <c r="A8" s="63">
        <v>611</v>
      </c>
      <c r="B8" s="220" t="s">
        <v>19</v>
      </c>
      <c r="C8" s="247" t="s">
        <v>20</v>
      </c>
      <c r="D8" s="60">
        <f>SUM(D9:D14)-D15-D16</f>
        <v>481211.50999999995</v>
      </c>
      <c r="E8" s="60">
        <f>SUM(E9:E14)-E15-E16</f>
        <v>525492.94000000006</v>
      </c>
      <c r="F8" s="45">
        <f t="shared" si="0"/>
        <v>109.20207207845051</v>
      </c>
    </row>
    <row r="9" spans="1:24" ht="12.75" customHeight="1" x14ac:dyDescent="0.2">
      <c r="A9" s="63">
        <v>6111</v>
      </c>
      <c r="B9" s="65" t="s">
        <v>21</v>
      </c>
      <c r="C9" s="247" t="s">
        <v>22</v>
      </c>
      <c r="D9" s="194">
        <v>584376.19999999995</v>
      </c>
      <c r="E9" s="194">
        <v>672004.75</v>
      </c>
      <c r="F9" s="45">
        <f t="shared" si="0"/>
        <v>114.99522910070603</v>
      </c>
    </row>
    <row r="10" spans="1:24" ht="12.75" customHeight="1" x14ac:dyDescent="0.2">
      <c r="A10" s="63">
        <v>6112</v>
      </c>
      <c r="B10" s="65" t="s">
        <v>23</v>
      </c>
      <c r="C10" s="247" t="s">
        <v>24</v>
      </c>
      <c r="D10" s="194">
        <v>44365.72</v>
      </c>
      <c r="E10" s="194">
        <v>42050.43</v>
      </c>
      <c r="F10" s="45">
        <f t="shared" si="0"/>
        <v>94.781353711829766</v>
      </c>
    </row>
    <row r="11" spans="1:24" ht="12.75" customHeight="1" x14ac:dyDescent="0.2">
      <c r="A11" s="63">
        <v>6113</v>
      </c>
      <c r="B11" s="65" t="s">
        <v>25</v>
      </c>
      <c r="C11" s="247" t="s">
        <v>26</v>
      </c>
      <c r="D11" s="194">
        <v>6233.26</v>
      </c>
      <c r="E11" s="194">
        <v>7363.88</v>
      </c>
      <c r="F11" s="45">
        <f t="shared" si="0"/>
        <v>118.13850216419659</v>
      </c>
    </row>
    <row r="12" spans="1:24" ht="12.75" customHeight="1" x14ac:dyDescent="0.2">
      <c r="A12" s="63">
        <v>6114</v>
      </c>
      <c r="B12" s="65" t="s">
        <v>27</v>
      </c>
      <c r="C12" s="247" t="s">
        <v>28</v>
      </c>
      <c r="D12" s="194">
        <v>56447.3</v>
      </c>
      <c r="E12" s="194">
        <v>51418.93</v>
      </c>
      <c r="F12" s="45">
        <f t="shared" si="0"/>
        <v>91.091921137060581</v>
      </c>
    </row>
    <row r="13" spans="1:24" ht="12.75" customHeight="1" x14ac:dyDescent="0.2">
      <c r="A13" s="63">
        <v>6115</v>
      </c>
      <c r="B13" s="65" t="s">
        <v>29</v>
      </c>
      <c r="C13" s="247" t="s">
        <v>30</v>
      </c>
      <c r="D13" s="194">
        <v>19798.22</v>
      </c>
      <c r="E13" s="194">
        <v>15615.33</v>
      </c>
      <c r="F13" s="45">
        <f t="shared" si="0"/>
        <v>78.872393578816684</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230009.19</v>
      </c>
      <c r="E15" s="194">
        <v>262960.38</v>
      </c>
      <c r="F15" s="45">
        <f t="shared" si="0"/>
        <v>114.32603192941986</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5486.21</v>
      </c>
      <c r="E23" s="60">
        <f t="shared" si="2"/>
        <v>6034.5400000000009</v>
      </c>
      <c r="F23" s="45">
        <f t="shared" si="0"/>
        <v>109.99469579181257</v>
      </c>
    </row>
    <row r="24" spans="1:6" ht="12.75" customHeight="1" x14ac:dyDescent="0.2">
      <c r="A24" s="63">
        <v>6131</v>
      </c>
      <c r="B24" s="65" t="s">
        <v>51</v>
      </c>
      <c r="C24" s="247" t="s">
        <v>52</v>
      </c>
      <c r="D24" s="194">
        <v>84.02</v>
      </c>
      <c r="E24" s="194">
        <v>320.98</v>
      </c>
      <c r="F24" s="45">
        <f t="shared" si="0"/>
        <v>382.02808855034516</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5402.19</v>
      </c>
      <c r="E27" s="194">
        <v>5713.56</v>
      </c>
      <c r="F27" s="45">
        <f t="shared" si="0"/>
        <v>105.7637735807145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803.8</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803.8</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75584.399999999994</v>
      </c>
      <c r="E49" s="60">
        <f>E50+E53+E58+E61+E64+E68+E71+E74+E77</f>
        <v>116563.4</v>
      </c>
      <c r="F49" s="45">
        <f t="shared" si="0"/>
        <v>154.21621392774171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23655.5</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v>23655.5</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75584.399999999994</v>
      </c>
      <c r="E64" s="60">
        <f>SUM(E65:E67)</f>
        <v>92907.9</v>
      </c>
      <c r="F64" s="45">
        <f t="shared" si="0"/>
        <v>122.91941194214679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75584.399999999994</v>
      </c>
      <c r="E67" s="192">
        <v>92907.9</v>
      </c>
      <c r="F67" s="71">
        <f t="shared" si="0"/>
        <v>122.91941194214679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1518.8600000000001</v>
      </c>
      <c r="E82" s="60">
        <f t="shared" si="15"/>
        <v>5353.130000000001</v>
      </c>
      <c r="F82" s="45">
        <f t="shared" si="0"/>
        <v>352.44393821682058</v>
      </c>
    </row>
    <row r="83" spans="1:6" ht="12.75" customHeight="1" x14ac:dyDescent="0.2">
      <c r="A83" s="63">
        <v>641</v>
      </c>
      <c r="B83" s="64" t="s">
        <v>169</v>
      </c>
      <c r="C83" s="247" t="s">
        <v>170</v>
      </c>
      <c r="D83" s="60">
        <f t="shared" ref="D83:E83" si="16">SUM(D84:D90)</f>
        <v>51.71</v>
      </c>
      <c r="E83" s="60">
        <f t="shared" si="16"/>
        <v>49.92</v>
      </c>
      <c r="F83" s="45">
        <f t="shared" si="0"/>
        <v>96.538387159156841</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51.71</v>
      </c>
      <c r="E85" s="194">
        <v>49.92</v>
      </c>
      <c r="F85" s="45">
        <f t="shared" si="0"/>
        <v>96.538387159156841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1467.15</v>
      </c>
      <c r="E91" s="60">
        <f t="shared" si="17"/>
        <v>5303.2100000000009</v>
      </c>
      <c r="F91" s="45">
        <f t="shared" si="0"/>
        <v>361.46338138567972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1467.15</v>
      </c>
      <c r="E93" s="194">
        <v>1118.4000000000001</v>
      </c>
      <c r="F93" s="45">
        <f t="shared" si="0"/>
        <v>76.229424394233718</v>
      </c>
    </row>
    <row r="94" spans="1:6" ht="12.75" customHeight="1" x14ac:dyDescent="0.2">
      <c r="A94" s="63">
        <v>6423</v>
      </c>
      <c r="B94" s="64" t="s">
        <v>191</v>
      </c>
      <c r="C94" s="247" t="s">
        <v>192</v>
      </c>
      <c r="D94" s="194">
        <v>0</v>
      </c>
      <c r="E94" s="194">
        <v>4184.8100000000004</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9636.76</v>
      </c>
      <c r="E106" s="332">
        <f>E107+E112+E120+E124</f>
        <v>7771.17</v>
      </c>
      <c r="F106" s="71">
        <f t="shared" si="0"/>
        <v>80.640900053544968</v>
      </c>
    </row>
    <row r="107" spans="1:6" ht="12.75" customHeight="1" x14ac:dyDescent="0.2">
      <c r="A107" s="63">
        <v>651</v>
      </c>
      <c r="B107" s="64" t="s">
        <v>217</v>
      </c>
      <c r="C107" s="247" t="s">
        <v>218</v>
      </c>
      <c r="D107" s="60">
        <f t="shared" ref="D107:E107" si="19">SUM(D108:D111)</f>
        <v>5909.95</v>
      </c>
      <c r="E107" s="60">
        <f t="shared" si="19"/>
        <v>6943.78</v>
      </c>
      <c r="F107" s="45">
        <f t="shared" si="0"/>
        <v>117.49304139628931</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5909.95</v>
      </c>
      <c r="E109" s="194">
        <v>6943.78</v>
      </c>
      <c r="F109" s="45">
        <f t="shared" si="0"/>
        <v>117.49304139628931</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708.06</v>
      </c>
      <c r="E112" s="60">
        <f t="shared" si="20"/>
        <v>2.09</v>
      </c>
      <c r="F112" s="45">
        <f t="shared" si="0"/>
        <v>0.2951727254752422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v>2.09</v>
      </c>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708.06</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3018.75</v>
      </c>
      <c r="E120" s="60">
        <f t="shared" si="21"/>
        <v>825.3</v>
      </c>
      <c r="F120" s="45">
        <f t="shared" si="0"/>
        <v>27.339130434782604</v>
      </c>
    </row>
    <row r="121" spans="1:6" ht="12.75" customHeight="1" x14ac:dyDescent="0.2">
      <c r="A121" s="63">
        <v>6531</v>
      </c>
      <c r="B121" s="64" t="s">
        <v>245</v>
      </c>
      <c r="C121" s="247" t="s">
        <v>246</v>
      </c>
      <c r="D121" s="194">
        <v>17.37</v>
      </c>
      <c r="E121" s="194"/>
      <c r="F121" s="45">
        <f t="shared" si="0"/>
        <v>0</v>
      </c>
    </row>
    <row r="122" spans="1:6" ht="12.75" customHeight="1" x14ac:dyDescent="0.2">
      <c r="A122" s="63">
        <v>6532</v>
      </c>
      <c r="B122" s="64" t="s">
        <v>247</v>
      </c>
      <c r="C122" s="247" t="s">
        <v>248</v>
      </c>
      <c r="D122" s="194">
        <v>3001.38</v>
      </c>
      <c r="E122" s="194">
        <v>825.3</v>
      </c>
      <c r="F122" s="45">
        <f t="shared" si="0"/>
        <v>27.497351218439515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689318.13000000012</v>
      </c>
      <c r="E152" s="60">
        <f>E153+E164+E202+E221+E230+E262+E273</f>
        <v>583495.17000000004</v>
      </c>
      <c r="F152" s="45">
        <f t="shared" si="26"/>
        <v>84.648168183245076</v>
      </c>
    </row>
    <row r="153" spans="1:6" ht="12.75" customHeight="1" x14ac:dyDescent="0.2">
      <c r="A153" s="63">
        <v>31</v>
      </c>
      <c r="B153" s="64" t="s">
        <v>308</v>
      </c>
      <c r="C153" s="247" t="s">
        <v>309</v>
      </c>
      <c r="D153" s="60">
        <f t="shared" ref="D153:E153" si="30">D154+D159+D160</f>
        <v>60968.67</v>
      </c>
      <c r="E153" s="60">
        <f t="shared" si="30"/>
        <v>70860.58</v>
      </c>
      <c r="F153" s="45">
        <f t="shared" si="26"/>
        <v>116.22457895177966</v>
      </c>
    </row>
    <row r="154" spans="1:6" ht="12.75" customHeight="1" x14ac:dyDescent="0.2">
      <c r="A154" s="63">
        <v>311</v>
      </c>
      <c r="B154" s="64" t="s">
        <v>310</v>
      </c>
      <c r="C154" s="247" t="s">
        <v>311</v>
      </c>
      <c r="D154" s="60">
        <f t="shared" ref="D154:E154" si="31">SUM(D155:D158)</f>
        <v>51296.5</v>
      </c>
      <c r="E154" s="60">
        <f t="shared" si="31"/>
        <v>58868.73</v>
      </c>
      <c r="F154" s="45">
        <f t="shared" si="26"/>
        <v>114.76168939401323</v>
      </c>
    </row>
    <row r="155" spans="1:6" ht="12.75" customHeight="1" x14ac:dyDescent="0.2">
      <c r="A155" s="63">
        <v>3111</v>
      </c>
      <c r="B155" s="64" t="s">
        <v>312</v>
      </c>
      <c r="C155" s="247" t="s">
        <v>313</v>
      </c>
      <c r="D155" s="194">
        <v>51296.5</v>
      </c>
      <c r="E155" s="194">
        <v>58868.73</v>
      </c>
      <c r="F155" s="45">
        <f t="shared" si="26"/>
        <v>114.76168939401323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2244.3200000000002</v>
      </c>
      <c r="E159" s="194">
        <v>2278.4699999999998</v>
      </c>
      <c r="F159" s="45">
        <f t="shared" si="26"/>
        <v>101.52161902046053</v>
      </c>
    </row>
    <row r="160" spans="1:6" ht="12.75" customHeight="1" x14ac:dyDescent="0.2">
      <c r="A160" s="63">
        <v>313</v>
      </c>
      <c r="B160" s="65" t="s">
        <v>322</v>
      </c>
      <c r="C160" s="247" t="s">
        <v>323</v>
      </c>
      <c r="D160" s="60">
        <f t="shared" ref="D160:E160" si="32">SUM(D161:D163)</f>
        <v>7427.85</v>
      </c>
      <c r="E160" s="60">
        <f t="shared" si="32"/>
        <v>9713.3799999999992</v>
      </c>
      <c r="F160" s="45">
        <f t="shared" si="26"/>
        <v>130.76973821496125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7427.85</v>
      </c>
      <c r="E162" s="194">
        <v>9713.3799999999992</v>
      </c>
      <c r="F162" s="45">
        <f t="shared" si="26"/>
        <v>130.76973821496125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504897.41000000003</v>
      </c>
      <c r="E164" s="60">
        <f>E165+E170+E178+E188+E189+E194</f>
        <v>320931.24</v>
      </c>
      <c r="F164" s="45">
        <f t="shared" si="26"/>
        <v>63.563653455857491</v>
      </c>
    </row>
    <row r="165" spans="1:6" ht="12.75" customHeight="1" x14ac:dyDescent="0.2">
      <c r="A165" s="63">
        <v>321</v>
      </c>
      <c r="B165" s="64" t="s">
        <v>332</v>
      </c>
      <c r="C165" s="247" t="s">
        <v>333</v>
      </c>
      <c r="D165" s="60">
        <f t="shared" ref="D165:E165" si="33">SUM(D166:D169)</f>
        <v>972.36</v>
      </c>
      <c r="E165" s="60">
        <f t="shared" si="33"/>
        <v>4158.24</v>
      </c>
      <c r="F165" s="45">
        <f t="shared" si="26"/>
        <v>427.64408243860299</v>
      </c>
    </row>
    <row r="166" spans="1:6" ht="12.75" customHeight="1" x14ac:dyDescent="0.2">
      <c r="A166" s="63">
        <v>3211</v>
      </c>
      <c r="B166" s="64" t="s">
        <v>334</v>
      </c>
      <c r="C166" s="247" t="s">
        <v>335</v>
      </c>
      <c r="D166" s="194">
        <v>0</v>
      </c>
      <c r="E166" s="194">
        <v>838.6</v>
      </c>
      <c r="F166" s="45" t="str">
        <f t="shared" si="26"/>
        <v>-</v>
      </c>
    </row>
    <row r="167" spans="1:6" ht="12.75" customHeight="1" x14ac:dyDescent="0.2">
      <c r="A167" s="63">
        <v>3212</v>
      </c>
      <c r="B167" s="64" t="s">
        <v>336</v>
      </c>
      <c r="C167" s="247" t="s">
        <v>337</v>
      </c>
      <c r="D167" s="194">
        <v>972.36</v>
      </c>
      <c r="E167" s="194">
        <v>2869.64</v>
      </c>
      <c r="F167" s="45">
        <f t="shared" si="26"/>
        <v>295.12114854580608</v>
      </c>
    </row>
    <row r="168" spans="1:6" ht="12.75" customHeight="1" x14ac:dyDescent="0.2">
      <c r="A168" s="63">
        <v>3213</v>
      </c>
      <c r="B168" s="64" t="s">
        <v>338</v>
      </c>
      <c r="C168" s="247" t="s">
        <v>339</v>
      </c>
      <c r="D168" s="194">
        <v>0</v>
      </c>
      <c r="E168" s="194">
        <v>450</v>
      </c>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16890.919999999998</v>
      </c>
      <c r="E170" s="60">
        <f t="shared" si="34"/>
        <v>23436.02</v>
      </c>
      <c r="F170" s="45">
        <f t="shared" si="26"/>
        <v>138.74922147520681</v>
      </c>
    </row>
    <row r="171" spans="1:6" ht="12.75" customHeight="1" x14ac:dyDescent="0.2">
      <c r="A171" s="63">
        <v>3221</v>
      </c>
      <c r="B171" s="64" t="s">
        <v>344</v>
      </c>
      <c r="C171" s="247" t="s">
        <v>345</v>
      </c>
      <c r="D171" s="194">
        <v>832.25</v>
      </c>
      <c r="E171" s="194">
        <v>1665.23</v>
      </c>
      <c r="F171" s="45">
        <f t="shared" si="26"/>
        <v>200.08771402823672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16058.67</v>
      </c>
      <c r="E173" s="194">
        <v>11277.54</v>
      </c>
      <c r="F173" s="45">
        <f t="shared" si="26"/>
        <v>70.227110962489419</v>
      </c>
    </row>
    <row r="174" spans="1:6" ht="12.75" customHeight="1" x14ac:dyDescent="0.2">
      <c r="A174" s="63">
        <v>3224</v>
      </c>
      <c r="B174" s="65" t="s">
        <v>350</v>
      </c>
      <c r="C174" s="247" t="s">
        <v>351</v>
      </c>
      <c r="D174" s="194">
        <v>0</v>
      </c>
      <c r="E174" s="194">
        <v>5329.25</v>
      </c>
      <c r="F174" s="45" t="str">
        <f t="shared" si="26"/>
        <v>-</v>
      </c>
    </row>
    <row r="175" spans="1:6" ht="12.75" customHeight="1" x14ac:dyDescent="0.2">
      <c r="A175" s="63">
        <v>3225</v>
      </c>
      <c r="B175" s="65" t="s">
        <v>352</v>
      </c>
      <c r="C175" s="247" t="s">
        <v>353</v>
      </c>
      <c r="D175" s="194">
        <v>0</v>
      </c>
      <c r="E175" s="194">
        <v>5164</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442946.86000000004</v>
      </c>
      <c r="E178" s="60">
        <f t="shared" si="35"/>
        <v>253670.81</v>
      </c>
      <c r="F178" s="45">
        <f t="shared" si="26"/>
        <v>57.268903542966754</v>
      </c>
    </row>
    <row r="179" spans="1:6" ht="12.75" customHeight="1" x14ac:dyDescent="0.2">
      <c r="A179" s="63">
        <v>3231</v>
      </c>
      <c r="B179" s="65" t="s">
        <v>360</v>
      </c>
      <c r="C179" s="247" t="s">
        <v>361</v>
      </c>
      <c r="D179" s="194">
        <v>1926.27</v>
      </c>
      <c r="E179" s="194">
        <v>3425.38</v>
      </c>
      <c r="F179" s="45">
        <f t="shared" si="26"/>
        <v>177.82450019986814</v>
      </c>
    </row>
    <row r="180" spans="1:6" ht="12.75" customHeight="1" x14ac:dyDescent="0.2">
      <c r="A180" s="63">
        <v>3232</v>
      </c>
      <c r="B180" s="65" t="s">
        <v>362</v>
      </c>
      <c r="C180" s="247" t="s">
        <v>363</v>
      </c>
      <c r="D180" s="194">
        <v>336274</v>
      </c>
      <c r="E180" s="194">
        <v>111151.26</v>
      </c>
      <c r="F180" s="45">
        <f t="shared" si="26"/>
        <v>33.053777574240051</v>
      </c>
    </row>
    <row r="181" spans="1:6" ht="12.75" customHeight="1" x14ac:dyDescent="0.2">
      <c r="A181" s="63">
        <v>3233</v>
      </c>
      <c r="B181" s="65" t="s">
        <v>364</v>
      </c>
      <c r="C181" s="247" t="s">
        <v>365</v>
      </c>
      <c r="D181" s="194">
        <v>7907.65</v>
      </c>
      <c r="E181" s="194">
        <v>11184.07</v>
      </c>
      <c r="F181" s="45">
        <f t="shared" si="26"/>
        <v>141.43354852579463</v>
      </c>
    </row>
    <row r="182" spans="1:6" ht="12.75" customHeight="1" x14ac:dyDescent="0.2">
      <c r="A182" s="63">
        <v>3234</v>
      </c>
      <c r="B182" s="65" t="s">
        <v>366</v>
      </c>
      <c r="C182" s="247" t="s">
        <v>367</v>
      </c>
      <c r="D182" s="194">
        <v>49338.63</v>
      </c>
      <c r="E182" s="194">
        <v>40266.629999999997</v>
      </c>
      <c r="F182" s="45">
        <f t="shared" si="26"/>
        <v>81.61278495166971</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6502.89</v>
      </c>
      <c r="E184" s="194">
        <v>6114.69</v>
      </c>
      <c r="F184" s="45">
        <f t="shared" si="26"/>
        <v>94.030346507475898</v>
      </c>
    </row>
    <row r="185" spans="1:6" ht="12.75" customHeight="1" x14ac:dyDescent="0.2">
      <c r="A185" s="63">
        <v>3237</v>
      </c>
      <c r="B185" s="64" t="s">
        <v>372</v>
      </c>
      <c r="C185" s="247" t="s">
        <v>373</v>
      </c>
      <c r="D185" s="194">
        <v>31537.17</v>
      </c>
      <c r="E185" s="194">
        <v>63810.07</v>
      </c>
      <c r="F185" s="45">
        <f t="shared" si="26"/>
        <v>202.33289797404143</v>
      </c>
    </row>
    <row r="186" spans="1:6" ht="12.75" customHeight="1" x14ac:dyDescent="0.2">
      <c r="A186" s="63">
        <v>3238</v>
      </c>
      <c r="B186" s="64" t="s">
        <v>374</v>
      </c>
      <c r="C186" s="247" t="s">
        <v>375</v>
      </c>
      <c r="D186" s="194">
        <v>2785.45</v>
      </c>
      <c r="E186" s="194">
        <v>8312.14</v>
      </c>
      <c r="F186" s="45">
        <f t="shared" si="26"/>
        <v>298.41282378071764</v>
      </c>
    </row>
    <row r="187" spans="1:6" ht="12.75" customHeight="1" x14ac:dyDescent="0.2">
      <c r="A187" s="63">
        <v>3239</v>
      </c>
      <c r="B187" s="64" t="s">
        <v>376</v>
      </c>
      <c r="C187" s="247" t="s">
        <v>377</v>
      </c>
      <c r="D187" s="194">
        <v>6674.8</v>
      </c>
      <c r="E187" s="194">
        <v>9406.57</v>
      </c>
      <c r="F187" s="45">
        <f t="shared" si="26"/>
        <v>140.9266195241805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44087.270000000004</v>
      </c>
      <c r="E194" s="60">
        <f t="shared" si="36"/>
        <v>39666.17</v>
      </c>
      <c r="F194" s="45">
        <f t="shared" si="26"/>
        <v>89.971935209415307</v>
      </c>
    </row>
    <row r="195" spans="1:6" ht="12.75" customHeight="1" x14ac:dyDescent="0.2">
      <c r="A195" s="63">
        <v>3291</v>
      </c>
      <c r="B195" s="183" t="s">
        <v>392</v>
      </c>
      <c r="C195" s="247" t="s">
        <v>393</v>
      </c>
      <c r="D195" s="194">
        <v>39455.18</v>
      </c>
      <c r="E195" s="194"/>
      <c r="F195" s="45">
        <f t="shared" si="26"/>
        <v>0</v>
      </c>
    </row>
    <row r="196" spans="1:6" ht="12.75" customHeight="1" x14ac:dyDescent="0.2">
      <c r="A196" s="63">
        <v>3292</v>
      </c>
      <c r="B196" s="64" t="s">
        <v>394</v>
      </c>
      <c r="C196" s="247" t="s">
        <v>395</v>
      </c>
      <c r="D196" s="194">
        <v>1670.05</v>
      </c>
      <c r="E196" s="194">
        <v>1214.46</v>
      </c>
      <c r="F196" s="45">
        <f t="shared" si="26"/>
        <v>72.719978443759175</v>
      </c>
    </row>
    <row r="197" spans="1:6" ht="12.75" customHeight="1" x14ac:dyDescent="0.2">
      <c r="A197" s="63">
        <v>3293</v>
      </c>
      <c r="B197" s="64" t="s">
        <v>396</v>
      </c>
      <c r="C197" s="247" t="s">
        <v>397</v>
      </c>
      <c r="D197" s="194">
        <v>2594.15</v>
      </c>
      <c r="E197" s="194">
        <v>24386.11</v>
      </c>
      <c r="F197" s="45">
        <f t="shared" si="26"/>
        <v>940.04240309928116</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169.85</v>
      </c>
      <c r="E199" s="194">
        <v>2889.45</v>
      </c>
      <c r="F199" s="45">
        <f t="shared" si="26"/>
        <v>1701.1775095672651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198.04</v>
      </c>
      <c r="E201" s="194">
        <v>11176.15</v>
      </c>
      <c r="F201" s="45">
        <f t="shared" si="26"/>
        <v>5643.3801252272269</v>
      </c>
    </row>
    <row r="202" spans="1:6" ht="12.75" customHeight="1" x14ac:dyDescent="0.2">
      <c r="A202" s="63">
        <v>34</v>
      </c>
      <c r="B202" s="183" t="s">
        <v>406</v>
      </c>
      <c r="C202" s="247" t="s">
        <v>407</v>
      </c>
      <c r="D202" s="60">
        <f t="shared" ref="D202:E202" si="37">D203+D208+D216</f>
        <v>537.91</v>
      </c>
      <c r="E202" s="60">
        <f t="shared" si="37"/>
        <v>870.71</v>
      </c>
      <c r="F202" s="45">
        <f t="shared" si="26"/>
        <v>161.86908590656429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537.91</v>
      </c>
      <c r="E216" s="60">
        <f t="shared" si="40"/>
        <v>870.71</v>
      </c>
      <c r="F216" s="45">
        <f t="shared" si="26"/>
        <v>161.86908590656429</v>
      </c>
    </row>
    <row r="217" spans="1:6" ht="12.75" customHeight="1" x14ac:dyDescent="0.2">
      <c r="A217" s="63">
        <v>3431</v>
      </c>
      <c r="B217" s="182" t="s">
        <v>436</v>
      </c>
      <c r="C217" s="247" t="s">
        <v>437</v>
      </c>
      <c r="D217" s="194">
        <v>482.46</v>
      </c>
      <c r="E217" s="194">
        <v>803.57</v>
      </c>
      <c r="F217" s="45">
        <f t="shared" si="26"/>
        <v>166.55681300004147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0.15</v>
      </c>
      <c r="E219" s="194">
        <v>0.06</v>
      </c>
      <c r="F219" s="45">
        <f t="shared" si="26"/>
        <v>40</v>
      </c>
    </row>
    <row r="220" spans="1:6" ht="12.75" customHeight="1" x14ac:dyDescent="0.2">
      <c r="A220" s="63">
        <v>3434</v>
      </c>
      <c r="B220" s="65" t="s">
        <v>442</v>
      </c>
      <c r="C220" s="247" t="s">
        <v>443</v>
      </c>
      <c r="D220" s="194">
        <v>55.3</v>
      </c>
      <c r="E220" s="194">
        <v>67.08</v>
      </c>
      <c r="F220" s="45">
        <f t="shared" si="26"/>
        <v>121.30198915009044</v>
      </c>
    </row>
    <row r="221" spans="1:6" ht="12.75" customHeight="1" x14ac:dyDescent="0.2">
      <c r="A221" s="63">
        <v>35</v>
      </c>
      <c r="B221" s="65" t="s">
        <v>444</v>
      </c>
      <c r="C221" s="247" t="s">
        <v>445</v>
      </c>
      <c r="D221" s="60">
        <f t="shared" ref="D221:E221" si="41">D222+D225+D229</f>
        <v>756.88</v>
      </c>
      <c r="E221" s="60">
        <f t="shared" si="41"/>
        <v>1287.33</v>
      </c>
      <c r="F221" s="45">
        <f t="shared" si="26"/>
        <v>170.08376492971144</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756.88</v>
      </c>
      <c r="E225" s="60">
        <f t="shared" si="43"/>
        <v>1287.33</v>
      </c>
      <c r="F225" s="45">
        <f t="shared" si="26"/>
        <v>170.08376492971144</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756.88</v>
      </c>
      <c r="E228" s="194">
        <v>1287.33</v>
      </c>
      <c r="F228" s="45">
        <f t="shared" si="26"/>
        <v>170.08376492971144</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80342.790000000008</v>
      </c>
      <c r="E230" s="60">
        <f>E231+E234+E237+E242+E246+E250+E254+E257</f>
        <v>116360.64</v>
      </c>
      <c r="F230" s="45">
        <f t="shared" ref="F230:F245" si="44">IF(D230&lt;&gt;0,IF(E230/D230&gt;=100,"&gt;&gt;100",E230/D230*100),"-")</f>
        <v>144.83022060847026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11177.02</v>
      </c>
      <c r="E237" s="60">
        <f t="shared" si="47"/>
        <v>23441.23</v>
      </c>
      <c r="F237" s="45">
        <f t="shared" si="44"/>
        <v>209.7270113142859</v>
      </c>
    </row>
    <row r="238" spans="1:6" ht="12" x14ac:dyDescent="0.2">
      <c r="A238" s="63">
        <v>3631</v>
      </c>
      <c r="B238" s="65" t="s">
        <v>478</v>
      </c>
      <c r="C238" s="247" t="s">
        <v>479</v>
      </c>
      <c r="D238" s="194">
        <v>8828.85</v>
      </c>
      <c r="E238" s="194">
        <v>20842.89</v>
      </c>
      <c r="F238" s="45">
        <f t="shared" si="44"/>
        <v>236.07706552948571</v>
      </c>
    </row>
    <row r="239" spans="1:6" ht="12" x14ac:dyDescent="0.2">
      <c r="A239" s="63">
        <v>3632</v>
      </c>
      <c r="B239" s="65" t="s">
        <v>480</v>
      </c>
      <c r="C239" s="247" t="s">
        <v>481</v>
      </c>
      <c r="D239" s="194">
        <v>2348.17</v>
      </c>
      <c r="E239" s="194">
        <v>2598.34</v>
      </c>
      <c r="F239" s="45">
        <f t="shared" si="44"/>
        <v>110.65382830033602</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69165.77</v>
      </c>
      <c r="E246" s="60">
        <f t="shared" si="48"/>
        <v>92919.41</v>
      </c>
      <c r="F246" s="45">
        <f t="shared" ref="F246:F249" si="49">IF(D246&lt;&gt;0,IF(E246/D246&gt;=100,"&gt;&gt;100",E246/D246*100),"-")</f>
        <v>134.34305726662191</v>
      </c>
    </row>
    <row r="247" spans="1:6" ht="12.75" customHeight="1" x14ac:dyDescent="0.2">
      <c r="A247" s="63" t="s">
        <v>493</v>
      </c>
      <c r="B247" s="64" t="s">
        <v>494</v>
      </c>
      <c r="C247" s="247" t="s">
        <v>493</v>
      </c>
      <c r="D247" s="194">
        <v>69165.77</v>
      </c>
      <c r="E247" s="194">
        <v>92919.41</v>
      </c>
      <c r="F247" s="45">
        <f t="shared" si="49"/>
        <v>134.34305726662191</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25675.46</v>
      </c>
      <c r="E262" s="60">
        <f t="shared" si="55"/>
        <v>27860.93</v>
      </c>
      <c r="F262" s="45">
        <f t="shared" ref="F262:F268" si="56">IF(D262&lt;&gt;0,IF(E262/D262&gt;=100,"&gt;&gt;100",E262/D262*100),"-")</f>
        <v>108.51190202629282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25675.46</v>
      </c>
      <c r="E269" s="60">
        <f t="shared" si="58"/>
        <v>27860.93</v>
      </c>
      <c r="F269" s="45">
        <f t="shared" ref="F269:F272" si="59">IF(D269&lt;&gt;0,IF(E269/D269&gt;=100,"&gt;&gt;100",E269/D269*100),"-")</f>
        <v>108.51190202629282</v>
      </c>
    </row>
    <row r="270" spans="1:6" ht="12.75" customHeight="1" x14ac:dyDescent="0.2">
      <c r="A270" s="63">
        <v>3721</v>
      </c>
      <c r="B270" s="65" t="s">
        <v>533</v>
      </c>
      <c r="C270" s="247" t="s">
        <v>534</v>
      </c>
      <c r="D270" s="194">
        <v>21747.68</v>
      </c>
      <c r="E270" s="194">
        <v>23627.27</v>
      </c>
      <c r="F270" s="45">
        <f t="shared" si="59"/>
        <v>108.64271499304753</v>
      </c>
    </row>
    <row r="271" spans="1:6" ht="12.75" customHeight="1" x14ac:dyDescent="0.2">
      <c r="A271" s="63">
        <v>3722</v>
      </c>
      <c r="B271" s="65" t="s">
        <v>535</v>
      </c>
      <c r="C271" s="247" t="s">
        <v>536</v>
      </c>
      <c r="D271" s="194">
        <v>3927.78</v>
      </c>
      <c r="E271" s="194">
        <v>4233.66</v>
      </c>
      <c r="F271" s="45">
        <f t="shared" si="59"/>
        <v>107.78760521210454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16139.01</v>
      </c>
      <c r="E273" s="60">
        <f t="shared" si="60"/>
        <v>45323.74</v>
      </c>
      <c r="F273" s="45">
        <f t="shared" ref="F273:F277" si="61">IF(D273&lt;&gt;0,IF(E273/D273&gt;=100,"&gt;&gt;100",E273/D273*100),"-")</f>
        <v>280.83345880571358</v>
      </c>
    </row>
    <row r="274" spans="1:6" ht="12.75" customHeight="1" x14ac:dyDescent="0.2">
      <c r="A274" s="63">
        <v>381</v>
      </c>
      <c r="B274" s="64" t="s">
        <v>541</v>
      </c>
      <c r="C274" s="247" t="s">
        <v>542</v>
      </c>
      <c r="D274" s="60">
        <f t="shared" ref="D274:E274" si="62">SUM(D275:D277)</f>
        <v>14953.32</v>
      </c>
      <c r="E274" s="60">
        <f t="shared" si="62"/>
        <v>43944.6</v>
      </c>
      <c r="F274" s="45">
        <f t="shared" si="61"/>
        <v>293.8785500477486</v>
      </c>
    </row>
    <row r="275" spans="1:6" ht="12.75" customHeight="1" x14ac:dyDescent="0.2">
      <c r="A275" s="63">
        <v>3811</v>
      </c>
      <c r="B275" s="64" t="s">
        <v>543</v>
      </c>
      <c r="C275" s="247" t="s">
        <v>544</v>
      </c>
      <c r="D275" s="194">
        <v>14953.32</v>
      </c>
      <c r="E275" s="194">
        <v>43944.6</v>
      </c>
      <c r="F275" s="45">
        <f t="shared" si="61"/>
        <v>293.8785500477486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1185.69</v>
      </c>
      <c r="E278" s="60">
        <f t="shared" si="63"/>
        <v>1379.14</v>
      </c>
      <c r="F278" s="45">
        <f t="shared" ref="F278:F282" si="64">IF(D278&lt;&gt;0,IF(E278/D278&gt;=100,"&gt;&gt;100",E278/D278*100),"-")</f>
        <v>116.31539441169276</v>
      </c>
    </row>
    <row r="279" spans="1:6" ht="12.75" customHeight="1" x14ac:dyDescent="0.2">
      <c r="A279" s="63">
        <v>3821</v>
      </c>
      <c r="B279" s="64" t="s">
        <v>551</v>
      </c>
      <c r="C279" s="247" t="s">
        <v>552</v>
      </c>
      <c r="D279" s="194">
        <v>1185.69</v>
      </c>
      <c r="E279" s="194">
        <v>1379.14</v>
      </c>
      <c r="F279" s="45">
        <f t="shared" si="64"/>
        <v>116.31539441169276</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689318.13000000012</v>
      </c>
      <c r="E299" s="60">
        <f>E152-E297+E298</f>
        <v>583495.17000000004</v>
      </c>
      <c r="F299" s="45">
        <f t="shared" si="68"/>
        <v>84.648168183245076</v>
      </c>
    </row>
    <row r="300" spans="1:6" ht="12.75" customHeight="1" x14ac:dyDescent="0.2">
      <c r="A300" s="63" t="s">
        <v>582</v>
      </c>
      <c r="B300" s="64" t="s">
        <v>593</v>
      </c>
      <c r="C300" s="247" t="s">
        <v>594</v>
      </c>
      <c r="D300" s="60">
        <f>IF(D6&gt;=D299,D6-D299,0)</f>
        <v>0</v>
      </c>
      <c r="E300" s="60">
        <f>IF(E6&gt;=E299,E6-E299,0)</f>
        <v>78523.810000000172</v>
      </c>
      <c r="F300" s="45" t="str">
        <f t="shared" si="68"/>
        <v>-</v>
      </c>
    </row>
    <row r="301" spans="1:6" ht="12.75" customHeight="1" x14ac:dyDescent="0.2">
      <c r="A301" s="63" t="s">
        <v>582</v>
      </c>
      <c r="B301" s="64" t="s">
        <v>595</v>
      </c>
      <c r="C301" s="247" t="s">
        <v>596</v>
      </c>
      <c r="D301" s="60">
        <f>IF(D299&gt;=D6,D299-D6,0)</f>
        <v>115880.39000000013</v>
      </c>
      <c r="E301" s="60">
        <f>IF(E299&gt;=E6,E299-E6,0)</f>
        <v>0</v>
      </c>
      <c r="F301" s="45">
        <f t="shared" si="68"/>
        <v>0</v>
      </c>
    </row>
    <row r="302" spans="1:6" ht="12.75" customHeight="1" x14ac:dyDescent="0.2">
      <c r="A302" s="63">
        <v>92211</v>
      </c>
      <c r="B302" s="64" t="s">
        <v>597</v>
      </c>
      <c r="C302" s="247" t="s">
        <v>598</v>
      </c>
      <c r="D302" s="194">
        <v>240486.9</v>
      </c>
      <c r="E302" s="194">
        <v>69570.61</v>
      </c>
      <c r="F302" s="45">
        <f t="shared" si="68"/>
        <v>28.92906432741243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100630.82</v>
      </c>
      <c r="E304" s="194">
        <v>115856.44</v>
      </c>
      <c r="F304" s="45">
        <f t="shared" si="68"/>
        <v>115.1301758248616</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203750.08</v>
      </c>
      <c r="E360" s="60">
        <f t="shared" si="86"/>
        <v>130816.91</v>
      </c>
      <c r="F360" s="45">
        <f t="shared" si="72"/>
        <v>64.204593195742561</v>
      </c>
    </row>
    <row r="361" spans="1:6" ht="12.75" customHeight="1" x14ac:dyDescent="0.2">
      <c r="A361" s="63">
        <v>41</v>
      </c>
      <c r="B361" s="64" t="s">
        <v>714</v>
      </c>
      <c r="C361" s="247" t="s">
        <v>715</v>
      </c>
      <c r="D361" s="60">
        <f t="shared" ref="D361:E361" si="87">D362+D366</f>
        <v>8750</v>
      </c>
      <c r="E361" s="60">
        <f t="shared" si="87"/>
        <v>8999.99</v>
      </c>
      <c r="F361" s="45">
        <f t="shared" si="72"/>
        <v>102.85702857142857</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8750</v>
      </c>
      <c r="E366" s="60">
        <f t="shared" si="89"/>
        <v>8999.99</v>
      </c>
      <c r="F366" s="45">
        <f t="shared" si="72"/>
        <v>102.85702857142857</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v>8999.99</v>
      </c>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8750</v>
      </c>
      <c r="E372" s="194"/>
      <c r="F372" s="45">
        <f t="shared" si="72"/>
        <v>0</v>
      </c>
    </row>
    <row r="373" spans="1:6" ht="24" x14ac:dyDescent="0.2">
      <c r="A373" s="63">
        <v>42</v>
      </c>
      <c r="B373" s="183" t="s">
        <v>730</v>
      </c>
      <c r="C373" s="247" t="s">
        <v>731</v>
      </c>
      <c r="D373" s="60">
        <f t="shared" ref="D373:E373" si="90">D374+D379+D388+D393+D398+D401</f>
        <v>195000.08</v>
      </c>
      <c r="E373" s="60">
        <f t="shared" si="90"/>
        <v>90315.92</v>
      </c>
      <c r="F373" s="45">
        <f t="shared" si="72"/>
        <v>46.315837408887219</v>
      </c>
    </row>
    <row r="374" spans="1:6" ht="12.75" customHeight="1" x14ac:dyDescent="0.2">
      <c r="A374" s="63">
        <v>421</v>
      </c>
      <c r="B374" s="64" t="s">
        <v>732</v>
      </c>
      <c r="C374" s="247" t="s">
        <v>733</v>
      </c>
      <c r="D374" s="60">
        <f t="shared" ref="D374:E374" si="91">SUM(D375:D378)</f>
        <v>193063.08</v>
      </c>
      <c r="E374" s="60">
        <f t="shared" si="91"/>
        <v>33875</v>
      </c>
      <c r="F374" s="45">
        <f t="shared" si="72"/>
        <v>17.546078722042559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193063.08</v>
      </c>
      <c r="E378" s="194">
        <v>33875</v>
      </c>
      <c r="F378" s="45">
        <f t="shared" si="72"/>
        <v>17.546078722042559</v>
      </c>
    </row>
    <row r="379" spans="1:6" ht="12.75" customHeight="1" x14ac:dyDescent="0.2">
      <c r="A379" s="63">
        <v>422</v>
      </c>
      <c r="B379" s="64" t="s">
        <v>738</v>
      </c>
      <c r="C379" s="247" t="s">
        <v>739</v>
      </c>
      <c r="D379" s="60">
        <f t="shared" ref="D379:E379" si="92">SUM(D380:D387)</f>
        <v>1937</v>
      </c>
      <c r="E379" s="60">
        <f t="shared" si="92"/>
        <v>16213.85</v>
      </c>
      <c r="F379" s="45">
        <f t="shared" si="72"/>
        <v>837.0598864223025</v>
      </c>
    </row>
    <row r="380" spans="1:6" ht="12.75" customHeight="1" x14ac:dyDescent="0.2">
      <c r="A380" s="63">
        <v>4221</v>
      </c>
      <c r="B380" s="64" t="s">
        <v>648</v>
      </c>
      <c r="C380" s="247" t="s">
        <v>740</v>
      </c>
      <c r="D380" s="194">
        <v>1140</v>
      </c>
      <c r="E380" s="194">
        <v>3471.25</v>
      </c>
      <c r="F380" s="45">
        <f t="shared" si="72"/>
        <v>304.49561403508773</v>
      </c>
    </row>
    <row r="381" spans="1:6" ht="12.75" customHeight="1" x14ac:dyDescent="0.2">
      <c r="A381" s="63">
        <v>4222</v>
      </c>
      <c r="B381" s="64" t="s">
        <v>741</v>
      </c>
      <c r="C381" s="247" t="s">
        <v>742</v>
      </c>
      <c r="D381" s="194">
        <v>317</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480</v>
      </c>
      <c r="E386" s="194">
        <v>12742.6</v>
      </c>
      <c r="F386" s="45">
        <f t="shared" si="72"/>
        <v>2654.7083333333335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40227.07</v>
      </c>
      <c r="F388" s="45" t="str">
        <f t="shared" si="72"/>
        <v>-</v>
      </c>
    </row>
    <row r="389" spans="1:6" ht="12.75" customHeight="1" x14ac:dyDescent="0.2">
      <c r="A389" s="63">
        <v>4231</v>
      </c>
      <c r="B389" s="64" t="s">
        <v>666</v>
      </c>
      <c r="C389" s="247" t="s">
        <v>751</v>
      </c>
      <c r="D389" s="194">
        <v>0</v>
      </c>
      <c r="E389" s="194">
        <v>40227.07</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31501</v>
      </c>
      <c r="F412" s="45" t="str">
        <f t="shared" si="72"/>
        <v>-</v>
      </c>
    </row>
    <row r="413" spans="1:6" ht="12.75" customHeight="1" x14ac:dyDescent="0.2">
      <c r="A413" s="63">
        <v>451</v>
      </c>
      <c r="B413" s="64" t="s">
        <v>785</v>
      </c>
      <c r="C413" s="247" t="s">
        <v>786</v>
      </c>
      <c r="D413" s="194">
        <v>0</v>
      </c>
      <c r="E413" s="194">
        <v>31501</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203750.08</v>
      </c>
      <c r="E418" s="60">
        <f t="shared" si="102"/>
        <v>130816.91</v>
      </c>
      <c r="F418" s="45">
        <f t="shared" si="72"/>
        <v>64.204593195742561</v>
      </c>
    </row>
    <row r="419" spans="1:6" ht="12.75" customHeight="1" x14ac:dyDescent="0.2">
      <c r="A419" s="63">
        <v>92212</v>
      </c>
      <c r="B419" s="64" t="s">
        <v>797</v>
      </c>
      <c r="C419" s="247" t="s">
        <v>798</v>
      </c>
      <c r="D419" s="194">
        <v>0</v>
      </c>
      <c r="E419" s="194">
        <v>12100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1767.82</v>
      </c>
      <c r="E421" s="194">
        <v>1767.82</v>
      </c>
      <c r="F421" s="45">
        <f t="shared" si="72"/>
        <v>100</v>
      </c>
    </row>
    <row r="422" spans="1:6" ht="12.75" customHeight="1" x14ac:dyDescent="0.2">
      <c r="A422" s="63" t="s">
        <v>582</v>
      </c>
      <c r="B422" s="64" t="s">
        <v>803</v>
      </c>
      <c r="C422" s="247" t="s">
        <v>804</v>
      </c>
      <c r="D422" s="60">
        <f>D6+D308</f>
        <v>573437.74</v>
      </c>
      <c r="E422" s="60">
        <f>E6+E308</f>
        <v>662018.98000000021</v>
      </c>
      <c r="F422" s="45">
        <f t="shared" si="72"/>
        <v>115.44740323509231</v>
      </c>
    </row>
    <row r="423" spans="1:6" ht="12.75" customHeight="1" x14ac:dyDescent="0.2">
      <c r="A423" s="63" t="s">
        <v>582</v>
      </c>
      <c r="B423" s="64" t="s">
        <v>805</v>
      </c>
      <c r="C423" s="247" t="s">
        <v>806</v>
      </c>
      <c r="D423" s="60">
        <f t="shared" ref="D423:E423" si="103">D299+D360</f>
        <v>893068.21000000008</v>
      </c>
      <c r="E423" s="60">
        <f t="shared" si="103"/>
        <v>714312.08000000007</v>
      </c>
      <c r="F423" s="45">
        <f t="shared" si="72"/>
        <v>79.984045115658077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319630.47000000009</v>
      </c>
      <c r="E425" s="60">
        <f t="shared" si="105"/>
        <v>52293.09999999986</v>
      </c>
      <c r="F425" s="45">
        <f t="shared" si="72"/>
        <v>16.36048653308924</v>
      </c>
    </row>
    <row r="426" spans="1:6" ht="12.75" customHeight="1" x14ac:dyDescent="0.2">
      <c r="A426" s="251" t="s">
        <v>811</v>
      </c>
      <c r="B426" s="183" t="s">
        <v>812</v>
      </c>
      <c r="C426" s="252" t="s">
        <v>813</v>
      </c>
      <c r="D426" s="60">
        <f t="shared" ref="D426:E426" si="106">IF(D302-D303+D419-D420&gt;=0,D302-D303+D419-D420,0)</f>
        <v>240486.9</v>
      </c>
      <c r="E426" s="60">
        <f t="shared" si="106"/>
        <v>81670.61</v>
      </c>
      <c r="F426" s="45">
        <f t="shared" si="72"/>
        <v>33.960523421442083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102398.64000000001</v>
      </c>
      <c r="E428" s="81">
        <f t="shared" si="108"/>
        <v>117624.26000000001</v>
      </c>
      <c r="F428" s="61">
        <f t="shared" si="72"/>
        <v>114.86896700971809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240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240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240</v>
      </c>
      <c r="F616" s="45" t="str">
        <f t="shared" si="109"/>
        <v>-</v>
      </c>
    </row>
    <row r="617" spans="1:6" ht="24" x14ac:dyDescent="0.2">
      <c r="A617" s="63">
        <v>5453</v>
      </c>
      <c r="B617" s="183" t="s">
        <v>1184</v>
      </c>
      <c r="C617" s="247" t="s">
        <v>1185</v>
      </c>
      <c r="D617" s="194">
        <v>0</v>
      </c>
      <c r="E617" s="194">
        <v>240</v>
      </c>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240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573437.74</v>
      </c>
      <c r="E643" s="60">
        <f>E422+E430</f>
        <v>662018.98000000021</v>
      </c>
      <c r="F643" s="45">
        <f t="shared" si="109"/>
        <v>115.44740323509231</v>
      </c>
    </row>
    <row r="644" spans="1:6" ht="12.75" customHeight="1" x14ac:dyDescent="0.2">
      <c r="A644" s="63" t="s">
        <v>582</v>
      </c>
      <c r="B644" s="64" t="s">
        <v>1238</v>
      </c>
      <c r="C644" s="247" t="s">
        <v>1239</v>
      </c>
      <c r="D644" s="60">
        <f>D423+D535</f>
        <v>893068.21000000008</v>
      </c>
      <c r="E644" s="60">
        <f>E423+E535</f>
        <v>714552.08000000007</v>
      </c>
      <c r="F644" s="45">
        <f t="shared" si="109"/>
        <v>80.010918762856875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319630.47000000009</v>
      </c>
      <c r="E646" s="60">
        <f t="shared" si="164"/>
        <v>52533.09999999986</v>
      </c>
      <c r="F646" s="45">
        <f t="shared" si="109"/>
        <v>16.435573241812598</v>
      </c>
    </row>
    <row r="647" spans="1:6" ht="24" x14ac:dyDescent="0.2">
      <c r="A647" s="251" t="s">
        <v>1244</v>
      </c>
      <c r="B647" s="64" t="s">
        <v>1245</v>
      </c>
      <c r="C647" s="252" t="s">
        <v>1244</v>
      </c>
      <c r="D647" s="60">
        <f>IF(D426-D427+D641-D642&gt;=0,D426-D427+D641-D642,0)</f>
        <v>240486.9</v>
      </c>
      <c r="E647" s="60">
        <f>IF(E426-E427+E641-E642&gt;=0,E426-E427+E641-E642,0)</f>
        <v>81670.61</v>
      </c>
      <c r="F647" s="45">
        <f t="shared" si="109"/>
        <v>33.960523421442083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29137.51000000014</v>
      </c>
      <c r="F649" s="45" t="str">
        <f t="shared" si="109"/>
        <v>-</v>
      </c>
    </row>
    <row r="650" spans="1:6" ht="24" x14ac:dyDescent="0.2">
      <c r="A650" s="63" t="s">
        <v>582</v>
      </c>
      <c r="B650" s="64" t="s">
        <v>1250</v>
      </c>
      <c r="C650" s="247" t="s">
        <v>1251</v>
      </c>
      <c r="D650" s="60">
        <f t="shared" ref="D650:E650" si="166">IF(D646+D648-D645-D647&gt;=0,D646+D648-D645-D647,0)</f>
        <v>79143.570000000094</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271961.53000000003</v>
      </c>
      <c r="E653" s="194">
        <v>242984.04</v>
      </c>
      <c r="F653" s="45">
        <f t="shared" ref="F653:F740" si="167">IF(D653&lt;&gt;0,IF(E653/D653&gt;=100,"&gt;&gt;100",E653/D653*100),"-")</f>
        <v>89.345004052595229</v>
      </c>
    </row>
    <row r="654" spans="1:6" ht="12.75" customHeight="1" x14ac:dyDescent="0.2">
      <c r="A654" s="63" t="s">
        <v>1257</v>
      </c>
      <c r="B654" s="64" t="s">
        <v>1258</v>
      </c>
      <c r="C654" s="247" t="s">
        <v>1257</v>
      </c>
      <c r="D654" s="194">
        <v>782803.19</v>
      </c>
      <c r="E654" s="194">
        <v>904683.18</v>
      </c>
      <c r="F654" s="45">
        <f t="shared" si="167"/>
        <v>115.56968489103885</v>
      </c>
    </row>
    <row r="655" spans="1:6" ht="12.75" customHeight="1" x14ac:dyDescent="0.2">
      <c r="A655" s="63" t="s">
        <v>1259</v>
      </c>
      <c r="B655" s="64" t="s">
        <v>1260</v>
      </c>
      <c r="C655" s="247" t="s">
        <v>1259</v>
      </c>
      <c r="D655" s="194">
        <v>754003.01</v>
      </c>
      <c r="E655" s="194">
        <v>695381.77</v>
      </c>
      <c r="F655" s="45">
        <f t="shared" si="167"/>
        <v>92.225330771557537</v>
      </c>
    </row>
    <row r="656" spans="1:6" ht="24" x14ac:dyDescent="0.2">
      <c r="A656" s="63">
        <v>11</v>
      </c>
      <c r="B656" s="64" t="s">
        <v>1261</v>
      </c>
      <c r="C656" s="247" t="s">
        <v>1262</v>
      </c>
      <c r="D656" s="60">
        <f t="shared" ref="D656:E656" si="168">+D653+D654-D655</f>
        <v>300761.70999999996</v>
      </c>
      <c r="E656" s="60">
        <f t="shared" si="168"/>
        <v>452285.44999999995</v>
      </c>
      <c r="F656" s="45">
        <f t="shared" si="167"/>
        <v>150.37999684201822</v>
      </c>
    </row>
    <row r="657" spans="1:6" ht="24" x14ac:dyDescent="0.2">
      <c r="A657" s="63" t="s">
        <v>582</v>
      </c>
      <c r="B657" s="64" t="s">
        <v>1263</v>
      </c>
      <c r="C657" s="247" t="s">
        <v>1264</v>
      </c>
      <c r="D657" s="253">
        <v>5</v>
      </c>
      <c r="E657" s="253">
        <v>5</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5402.19</v>
      </c>
      <c r="E664" s="192">
        <v>5713.56</v>
      </c>
      <c r="F664" s="71">
        <f t="shared" si="167"/>
        <v>105.7637735807145</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v>803.8</v>
      </c>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23655.5</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708.06</v>
      </c>
      <c r="E724" s="192"/>
      <c r="F724" s="71">
        <f t="shared" si="167"/>
        <v>0</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972.36</v>
      </c>
      <c r="E734" s="192">
        <v>2869.64</v>
      </c>
      <c r="F734" s="71">
        <f t="shared" si="167"/>
        <v>295.12114854580608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4557.62</v>
      </c>
      <c r="E741" s="192"/>
      <c r="F741" s="71">
        <f t="shared" ref="F741:F1006" si="169">IF(D741&lt;&gt;0,IF(E741/D741&gt;=100,"&gt;&gt;100",E741/D741*100),"-")</f>
        <v>0</v>
      </c>
    </row>
    <row r="742" spans="1:6" ht="12.75" customHeight="1" x14ac:dyDescent="0.2">
      <c r="A742" s="70" t="s">
        <v>1414</v>
      </c>
      <c r="B742" s="65" t="s">
        <v>1415</v>
      </c>
      <c r="C742" s="278" t="s">
        <v>1414</v>
      </c>
      <c r="D742" s="192">
        <v>734.59</v>
      </c>
      <c r="E742" s="192"/>
      <c r="F742" s="71">
        <f t="shared" si="169"/>
        <v>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756.88</v>
      </c>
      <c r="E777" s="192">
        <v>1287.33</v>
      </c>
      <c r="F777" s="71">
        <f t="shared" si="169"/>
        <v>170.08376492971144</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1310.84</v>
      </c>
      <c r="E781" s="192">
        <v>4595.1000000000004</v>
      </c>
      <c r="F781" s="71">
        <f t="shared" si="169"/>
        <v>350.54621464099364</v>
      </c>
    </row>
    <row r="782" spans="1:6" ht="12.75" customHeight="1" x14ac:dyDescent="0.2">
      <c r="A782" s="70">
        <v>36316</v>
      </c>
      <c r="B782" s="65" t="s">
        <v>1494</v>
      </c>
      <c r="C782" s="278" t="s">
        <v>1495</v>
      </c>
      <c r="D782" s="192">
        <v>7518.01</v>
      </c>
      <c r="E782" s="192">
        <v>16247.79</v>
      </c>
      <c r="F782" s="71">
        <f t="shared" si="169"/>
        <v>216.11822809493469</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964.11</v>
      </c>
      <c r="E789" s="192">
        <v>1103.3399999999999</v>
      </c>
      <c r="F789" s="71">
        <f t="shared" si="169"/>
        <v>114.441298192115</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1384.06</v>
      </c>
      <c r="E791" s="192">
        <v>1495</v>
      </c>
      <c r="F791" s="71">
        <f t="shared" si="169"/>
        <v>108.01554845888184</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5997.68</v>
      </c>
      <c r="E843" s="194">
        <v>14381.27</v>
      </c>
      <c r="F843" s="45">
        <f t="shared" si="169"/>
        <v>239.78054847874512</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15750</v>
      </c>
      <c r="E846" s="194">
        <v>9246</v>
      </c>
      <c r="F846" s="45">
        <f t="shared" si="169"/>
        <v>58.704761904761902</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3927.78</v>
      </c>
      <c r="E851" s="194">
        <v>4233.66</v>
      </c>
      <c r="F851" s="45">
        <f t="shared" si="169"/>
        <v>107.78760521210454</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100</v>
      </c>
      <c r="E856" s="194"/>
      <c r="F856" s="45">
        <f t="shared" si="169"/>
        <v>0</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22"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164359.94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938021.70000000007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596348.78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70860.58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345649.86</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803.63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1287.33</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115030.67</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27860.93</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26573.7</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8282.08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99315.91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242357.01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242357.01</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673732.25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657278.4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66974.460000000006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382807.93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837.06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1335.14</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113328.6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27155.32</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56557.81</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8282.08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16213.85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240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240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428649.39000000013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93680.25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59805.25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8580.33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8580.33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51224.92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51224.92</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33875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33875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334969.14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9510.07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83102.06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242357.01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12</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28573</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3603</v>
      </c>
      <c r="D289" s="95"/>
      <c r="E289" s="51">
        <f t="shared" si="17"/>
        <v>0</v>
      </c>
      <c r="F289" s="51">
        <f t="shared" si="18"/>
        <v>1</v>
      </c>
      <c r="G289" s="51"/>
      <c r="H289" s="51"/>
      <c r="I289" s="51"/>
      <c r="J289" s="51"/>
      <c r="K289" s="51"/>
      <c r="L289" s="51">
        <f>IF(AND('PR-RAS'!D617&gt;0,'PR-RAS'!D992=0),1,0)</f>
        <v>0</v>
      </c>
      <c r="M289" s="51">
        <f>IF(AND('PR-RAS'!E617&gt;0,'PR-RAS'!E992=0),1,0)</f>
        <v>1</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2026-07-15T12:28:25Z</cp:lastPrinted>
  <dcterms:created xsi:type="dcterms:W3CDTF">2022-04-01T05:14:30Z</dcterms:created>
  <dcterms:modified xsi:type="dcterms:W3CDTF">2026-07-15T12:28:29Z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